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9450" windowHeight="6030" tabRatio="541" activeTab="2"/>
  </bookViews>
  <sheets>
    <sheet name="b-sheet" sheetId="1" r:id="rId1"/>
    <sheet name="incOme " sheetId="2" r:id="rId2"/>
    <sheet name="eQuity" sheetId="3" r:id="rId3"/>
    <sheet name="CashFloW" sheetId="4" r:id="rId4"/>
    <sheet name="noTes" sheetId="5" r:id="rId5"/>
  </sheets>
  <definedNames>
    <definedName name="a">#REF!</definedName>
    <definedName name="_xlnm.Print_Area" localSheetId="0">'b-sheet'!$A$1:$C$56</definedName>
    <definedName name="_xlnm.Print_Area" localSheetId="3">'CashFloW'!$A$1:$C$47</definedName>
    <definedName name="_xlnm.Print_Area" localSheetId="2">'eQuity'!$A$1:$L$22</definedName>
    <definedName name="_xlnm.Print_Area" localSheetId="1">'incOme '!$A$1:$H$59</definedName>
    <definedName name="_xlnm.Print_Area" localSheetId="4">'noTes'!$A$1:$M$270</definedName>
  </definedNames>
  <calcPr fullCalcOnLoad="1"/>
</workbook>
</file>

<file path=xl/sharedStrings.xml><?xml version="1.0" encoding="utf-8"?>
<sst xmlns="http://schemas.openxmlformats.org/spreadsheetml/2006/main" count="400" uniqueCount="324">
  <si>
    <t>Increase in revaluation</t>
  </si>
  <si>
    <t>At 31 December 2002</t>
  </si>
  <si>
    <t>Actual</t>
  </si>
  <si>
    <t>Repayment to banks</t>
  </si>
  <si>
    <t>Incidental expenses</t>
  </si>
  <si>
    <t>Working capital</t>
  </si>
  <si>
    <t>Loss before tax</t>
  </si>
  <si>
    <t>There were no material capital commitments during the current quarter and financial year-to-date.</t>
  </si>
  <si>
    <t>As at 1.8.02, Wistana has a fair value of assets and liabilities as follows:-</t>
  </si>
  <si>
    <t>Investment in associated company</t>
  </si>
  <si>
    <t>Goodwill</t>
  </si>
  <si>
    <t>Current assets</t>
  </si>
  <si>
    <t>Current liabilities</t>
  </si>
  <si>
    <t>Long term liabilities</t>
  </si>
  <si>
    <t>Share of NTA acquired</t>
  </si>
  <si>
    <t>Add: Goodwill on consolidation</t>
  </si>
  <si>
    <t>Total purchase consideration</t>
  </si>
  <si>
    <t>Note:</t>
  </si>
  <si>
    <t>Cash paid on acquisition</t>
  </si>
  <si>
    <t>Cash flow on acquisition</t>
  </si>
  <si>
    <t>Cash flow on acquisition, net of cash acquired</t>
  </si>
  <si>
    <t>Notes to the Interim Financial Report</t>
  </si>
  <si>
    <t>There is no significant related party transaction occurred during the current quarter and financial year-to-date.</t>
  </si>
  <si>
    <t>UTILISATION OF PLACEMENT FUNDS</t>
  </si>
  <si>
    <t>(UNAUDITED)</t>
  </si>
  <si>
    <t>(AUDITED)</t>
  </si>
  <si>
    <t>NET CURRENT LIABILITIES</t>
  </si>
  <si>
    <t>Proposed</t>
  </si>
  <si>
    <t>Operating Expenses</t>
  </si>
  <si>
    <t xml:space="preserve">Other Operating Income </t>
  </si>
  <si>
    <t>Profit/(loss) From Operations</t>
  </si>
  <si>
    <t>Income Tax</t>
  </si>
  <si>
    <t>Profit/(loss) before tax</t>
  </si>
  <si>
    <t>CONDENSED  CONSOLIDATED INCOME STATEMENT</t>
  </si>
  <si>
    <t>days</t>
  </si>
  <si>
    <t>of shares</t>
  </si>
  <si>
    <t>Further to the disclosures in the last quarterly report,  the followings are the updates  of  the  material litigations whereby the Group and the Company are engaged as Plaintiff:-</t>
  </si>
  <si>
    <t>The  Company has obtained a Winding Up Order on 11 January 2002 against  Selayang  Mall  Sdn  Bhd in the matter of Company Winding Up Order No. D4(D8)-28-358-2001  at  the  Kuala  Lumpur High Court. The Company's solicitor has filed in the proof of debts on 29 March 2002. Presently, the company is waiting for the calling of first creditors' meeting.</t>
  </si>
  <si>
    <t>QUARTERLY REPORT ON CONSOLIDATED RESULTS FOR THE FINANCIAL PERIOD ENDED 31 DECEMBER 2002</t>
  </si>
  <si>
    <t>31/12/2002</t>
  </si>
  <si>
    <t>31/12/2001</t>
  </si>
  <si>
    <t>Share of results of associates</t>
  </si>
  <si>
    <t xml:space="preserve">Basic (sen) </t>
  </si>
  <si>
    <t xml:space="preserve">   Development properties </t>
  </si>
  <si>
    <t>Non-distributable</t>
  </si>
  <si>
    <t>Issued and fully paid share capital</t>
  </si>
  <si>
    <t>Share premium</t>
  </si>
  <si>
    <t>Asset revaluation reserve</t>
  </si>
  <si>
    <t>Currency translation reserve</t>
  </si>
  <si>
    <t>Accumulated losses</t>
  </si>
  <si>
    <t>Balance at 1 July 2002</t>
  </si>
  <si>
    <t>Private Placement shares</t>
  </si>
  <si>
    <t>Currency translation difference</t>
  </si>
  <si>
    <t>Net loss for the period</t>
  </si>
  <si>
    <t>Operating Activities</t>
  </si>
  <si>
    <t>Investing Activities</t>
  </si>
  <si>
    <t>Purchase of property, plant and equipment</t>
  </si>
  <si>
    <t>Proceeds from disposal of property, plant and equipment</t>
  </si>
  <si>
    <t>Acquisition of subsidiary company</t>
  </si>
  <si>
    <t>Net Cash Flow From/ (Used In) Investing Activities</t>
  </si>
  <si>
    <t>Financing Activities</t>
  </si>
  <si>
    <t>QUARTERLY   REPORT   ON   CONSOLIDATED  RESULTS   FOR   THE  FINANCIAL   PERIOD   ENDED</t>
  </si>
  <si>
    <t xml:space="preserve">   Investment in associated company</t>
  </si>
  <si>
    <t xml:space="preserve">  Report for the year ended 30 June 2002)</t>
  </si>
  <si>
    <t>ENDED</t>
  </si>
  <si>
    <t>COMPARATIVE</t>
  </si>
  <si>
    <t>CUMULATIVE</t>
  </si>
  <si>
    <t>TO DATE</t>
  </si>
  <si>
    <t>Basis of Preparation and Accounting Policies</t>
  </si>
  <si>
    <t>Audit Report of Preceding Annual Financial Statements</t>
  </si>
  <si>
    <t>Seasonality Or Cyclicality Of Interim Operations</t>
  </si>
  <si>
    <t>Extraordinary Items and Unusual Ordinary Items</t>
  </si>
  <si>
    <t>Changes in Accounting Estimates</t>
  </si>
  <si>
    <t>CURRENCY TRANSLATION DIFFERENCES</t>
  </si>
  <si>
    <t>Issuances, Cancellations, Repurchases, Resale and Repayments of Debts and Equity Securities</t>
  </si>
  <si>
    <t>No dividend has been recommended and paid during the current quarter and financial year-to-date.</t>
  </si>
  <si>
    <t>Business Segments</t>
  </si>
  <si>
    <t>Contingent Liabilities and Contingent Assets</t>
  </si>
  <si>
    <t xml:space="preserve">(a) </t>
  </si>
  <si>
    <t>Guarantees</t>
  </si>
  <si>
    <t>Guarantees to banks for credit facilities extended to subsidiary companies</t>
  </si>
  <si>
    <t>There was no change since the last annual Balance Sheet date up to the date of this report.</t>
  </si>
  <si>
    <t xml:space="preserve">(b) </t>
  </si>
  <si>
    <t>Litigations</t>
  </si>
  <si>
    <t>Write-down of Inventories to Net  Realisable Value and the Reversal of Such a Write-Down</t>
  </si>
  <si>
    <t>There is no write-down of inventories to net realisable value and the reversal of such a write-down during the current quarter and financial year-to-date.</t>
  </si>
  <si>
    <t>Loss from the Impairment of Property, Plant and Equipment, Intangible Assets or Other Assets, and the Reversal of Such An Impairment Loss</t>
  </si>
  <si>
    <t>Reversal of any Provision for The Costs of Restructuring</t>
  </si>
  <si>
    <t>No provision for the costs of restructuring has been made as at the end of the current quarter.</t>
  </si>
  <si>
    <t>Acquisitions and Disposals of Items of Property, Plant and Equipment</t>
  </si>
  <si>
    <t>current quarter</t>
  </si>
  <si>
    <t>financial                     year-to-date</t>
  </si>
  <si>
    <t>a)</t>
  </si>
  <si>
    <t>Acquisitions of property, plant and equipment - at cost</t>
  </si>
  <si>
    <t>b)</t>
  </si>
  <si>
    <t>Disposals of property, plant and equipment:</t>
  </si>
  <si>
    <t>Proceeds from disposal</t>
  </si>
  <si>
    <t>Net Book Value at the date of disposals</t>
  </si>
  <si>
    <t>Gain/ (Loss) on disposals</t>
  </si>
  <si>
    <t>Commitments for the Purchase of Property, Plant and Equipment</t>
  </si>
  <si>
    <t>Litigation Settlements</t>
  </si>
  <si>
    <t>The status of material litigations are disclosed in Note 28.</t>
  </si>
  <si>
    <t>Fundamental Errors</t>
  </si>
  <si>
    <t>Debt Default Or Any Breach of A Debt Covenant</t>
  </si>
  <si>
    <t>Related Party Transactions</t>
  </si>
  <si>
    <t>Tax Charges and Variance Between the Effective and Statutory Tax Rate</t>
  </si>
  <si>
    <t>There  was  no  tax  charge  for the current quarter and financial year-to-date.</t>
  </si>
  <si>
    <t>Profit/ (Loss) On Sale of Unquoted Investments / Properties</t>
  </si>
  <si>
    <t>There is no purchase or disposal of quoted securities during  the  current  quarter  and  financial  year-to-date. The investments in quoted shares as at end of the reporting period is:</t>
  </si>
  <si>
    <t>Proposed Private Placement</t>
  </si>
  <si>
    <t>Proposed Disposal of Land</t>
  </si>
  <si>
    <t>There was no sale of investment or properties for the current quarter and financial year-to-date.</t>
  </si>
  <si>
    <t>The Company had on 17 August 2001 entered into two (2) conditional sale and purchase agreements with Adland Sdn. Bhd. (Adland)  to  dispose  of  the  Cheras  Land  measuring  approximately  31.95  acres for a cash consideration of RM21 million. The Company had on 6 June 2002 received a letter from Adland's solicitor giving notice to terminate the Sale  and  Purchase  Agreements.  The  Company  had  on  10  June  2002  made  an  announcement concerning the termination of the Sale and Purchase Agreements with Adland.</t>
  </si>
  <si>
    <t xml:space="preserve">(c) </t>
  </si>
  <si>
    <t>Proposed Joint Venture for the Development of Land located at Cheras</t>
  </si>
  <si>
    <t>The Company has  on  21 June 2002  entered  into  a joint venture agreement (JVA) as  a  land  owner for  the  purpose  of  development  on  freehold  land  located  at  Cheras,  measuring  approximately 31.95 acres, into a mixed  development  including but  not  limited  to  residential development.  The developer shall pay the Company RM21,000,000 progressively till 31 March 2004.</t>
  </si>
  <si>
    <t>There were no material  events  subsequent  to  the  end  of  the  current quarter.</t>
  </si>
  <si>
    <t>Changes In Material Litigation</t>
  </si>
  <si>
    <t>Great Eastern Mills Berhad vs. Lee Wai Ying For The Sum Of RM7.5 Million</t>
  </si>
  <si>
    <t>The legal action against Lee Wai Ying was for the refund of the advance  of  RM7.5  million  given  for supply of logs but no logs were delivered.</t>
  </si>
  <si>
    <t xml:space="preserve">    </t>
  </si>
  <si>
    <t xml:space="preserve">(b) i) </t>
  </si>
  <si>
    <t>Seal Incorporated Berhad vs. Aik Shing Development Sdn Bhd For The Sum Of RM34,038,150.00</t>
  </si>
  <si>
    <t xml:space="preserve">        </t>
  </si>
  <si>
    <t>The legal action against Aik Shing Development Sdn Bhd (Aik Shing) was for the non-fulfillment  of  the  profit  guarantee  in  respect of  Selayang  Mall  and  Bukit  Maluri  Industrial  Complex  pursuant to the Supplement Agreement dated 16 December 1996 between the  Company,  Aik  Shing and Richlane Corporation Sdn Bhd (Richlane) whereby Aik Shing &amp; Richlane were jointly  and severally liable for any shortfall in the profit before tax of  Selayang  Mall  and  Bukit  Maluri   Industrial Complex for the financial years ended 30 June 1997, 30 June 1998 and 30 June 1999.</t>
  </si>
  <si>
    <t>Interest Paid</t>
  </si>
  <si>
    <t>Net Cash Flow From Operating Activities</t>
  </si>
  <si>
    <t>Development cost paid</t>
  </si>
  <si>
    <t>Bank borrowings</t>
  </si>
  <si>
    <t xml:space="preserve">  - new drawdown</t>
  </si>
  <si>
    <t xml:space="preserve">  - repayment</t>
  </si>
  <si>
    <t xml:space="preserve">  Less: Private placement incidental expenses</t>
  </si>
  <si>
    <t>Net Cash Flow From/(Used In) Financing Activities</t>
  </si>
  <si>
    <t>CHANGES IN CASH AND CASH EQUIVALENTS</t>
  </si>
  <si>
    <t>CASH AND CASH EQUIVALENTS</t>
  </si>
  <si>
    <t xml:space="preserve">  - at start of  period</t>
  </si>
  <si>
    <t xml:space="preserve">  - at end of  period</t>
  </si>
  <si>
    <t>CONDENSED CONSOLIDATED CASH FLOW STATEMENT</t>
  </si>
  <si>
    <t>Cash from operations</t>
  </si>
  <si>
    <t>Proceeds from private placement</t>
  </si>
  <si>
    <t xml:space="preserve">(The Condensed Consolidated Cash Flow Statement should be read in conjunction with the Annual Financial Report for the year </t>
  </si>
  <si>
    <t xml:space="preserve">  year ended 30 June 2002)</t>
  </si>
  <si>
    <t xml:space="preserve">       </t>
  </si>
  <si>
    <t>The Company is the Supporting Creditor in the matter of  Company Winding Up No.D6-28-437-2000 filed by Perdana Merchant Bankers Berhad against Aik Shing Development  Sdn  Bhd  at  the Kuala Lumpur High  Court. The  matter  was  adjourned  indefinitely  pursuant  to  a  Court Order dated 20 July 2000.</t>
  </si>
  <si>
    <t>Seal Incorporated Berhad vs. Richlane Corporation Sdn Bhd For The Sum Of RM34,038,150.00</t>
  </si>
  <si>
    <t xml:space="preserve"> Seal Incorporated Berhad vs. Selayang Mall Sdn Bhd For The Sum Of RM12,124,065.14</t>
  </si>
  <si>
    <t>The  legal  action  against Selayang  Mall  Sdn  Bhd   (SMSB)   was   for   the   recovery   of   the  outstanding rental due to the Company as at 30 June 1999 in  relation  to  the  rental  of  Selayang Mall and Bukit Maluri Industrial Complex.</t>
  </si>
  <si>
    <t xml:space="preserve">     </t>
  </si>
  <si>
    <t>Comments On Financial Results ( Current Quarter Compared  With Immediate Preceding Quarter)</t>
  </si>
  <si>
    <t>The interim financial report  is unaudited and has been prepared in accordance with MASB 26, Interim Financial Reporting.</t>
  </si>
  <si>
    <t>The interim financial report should be read in conjunction with the audited financial statements of the Group for the year ended 30 June 2002.</t>
  </si>
  <si>
    <t>The accounting policies and methods of computation adopted by the Group in this interim financial report are in consistent with those adopted in the annual financial statements for the year ended 30 June 2002.</t>
  </si>
  <si>
    <t>Manufacturing</t>
  </si>
  <si>
    <t>RM,000</t>
  </si>
  <si>
    <t>At cost,</t>
  </si>
  <si>
    <t>Leasehold land and buildings</t>
  </si>
  <si>
    <t>Less: Portion of profit guarantee received in 1998</t>
  </si>
  <si>
    <t>Property, plant and equipment</t>
  </si>
  <si>
    <t>RM'000</t>
  </si>
  <si>
    <t>Total</t>
  </si>
  <si>
    <t>RM</t>
  </si>
  <si>
    <t>MINORITY INTERESTS</t>
  </si>
  <si>
    <t xml:space="preserve">   Trade debtors</t>
  </si>
  <si>
    <t xml:space="preserve">   Other debtors &amp; prepayments</t>
  </si>
  <si>
    <t>CURRENT LIABILITIES</t>
  </si>
  <si>
    <t xml:space="preserve">   Trade creditors</t>
  </si>
  <si>
    <t xml:space="preserve">   Taxation</t>
  </si>
  <si>
    <t>CURRENT ASSETS</t>
  </si>
  <si>
    <t xml:space="preserve">   Other creditors &amp; accrued liabilities</t>
  </si>
  <si>
    <t>SEAL INCORPORATED BERHAD (4887-M)</t>
  </si>
  <si>
    <t>The figures have not been audited.</t>
  </si>
  <si>
    <t>CURRENT</t>
  </si>
  <si>
    <t>QUARTER</t>
  </si>
  <si>
    <t>RM' 000</t>
  </si>
  <si>
    <t>(a)</t>
  </si>
  <si>
    <t>(b)</t>
  </si>
  <si>
    <t>(c)</t>
  </si>
  <si>
    <t>(d)</t>
  </si>
  <si>
    <t>(e)</t>
  </si>
  <si>
    <t>(f)</t>
  </si>
  <si>
    <t>(g)</t>
  </si>
  <si>
    <t>(h)</t>
  </si>
  <si>
    <t>(i)</t>
  </si>
  <si>
    <t>(ii)</t>
  </si>
  <si>
    <t>deducting any provision for preference dividends,</t>
  </si>
  <si>
    <t>Dividend per share (sen)</t>
  </si>
  <si>
    <t xml:space="preserve">AS AT </t>
  </si>
  <si>
    <t>END OF</t>
  </si>
  <si>
    <t>SEAL INCORPORATED BERHAD AND ITS SUBSIDIARY COMPANIES</t>
  </si>
  <si>
    <t>Purchases And Sales of Quoted Securities</t>
  </si>
  <si>
    <t>i)</t>
  </si>
  <si>
    <t>Cost</t>
  </si>
  <si>
    <t>ii)</t>
  </si>
  <si>
    <t>Book value</t>
  </si>
  <si>
    <t>During the current quarter, the Company has been successfully restructured some of the bank borrowings. As such, there was a decrease in current bank borrowings which was  reclassified  to non-current bank  borrowings during the quarter.</t>
  </si>
  <si>
    <t>The valuations of property, plant and equipment have been  brought  forward without any amendment from the previous annual financial statements.</t>
  </si>
  <si>
    <t>iii)</t>
  </si>
  <si>
    <t>Market value</t>
  </si>
  <si>
    <t>Effect Of Changes In The Composition Of The Group</t>
  </si>
  <si>
    <t>Corporate Proposals</t>
  </si>
  <si>
    <t>Group Borrowings</t>
  </si>
  <si>
    <t>Group Borrowings as at the end of the reporting period are as follows:</t>
  </si>
  <si>
    <t>Unsecured</t>
  </si>
  <si>
    <t>Secured</t>
  </si>
  <si>
    <t>Bank Overdrafts</t>
  </si>
  <si>
    <t>Short Term Borrowings</t>
  </si>
  <si>
    <t>Details Of Financial Instruments With Off Balance Sheet Risk</t>
  </si>
  <si>
    <t>Segment Reporting - Group</t>
  </si>
  <si>
    <t>Investment properties</t>
  </si>
  <si>
    <t>Property Development</t>
  </si>
  <si>
    <t>Review Of Performance Of The Company And Its Principal Subsidiaries</t>
  </si>
  <si>
    <t>Dividend</t>
  </si>
  <si>
    <t>NON-CURRENT ASSETS</t>
  </si>
  <si>
    <t xml:space="preserve">   Property, plant and equipment</t>
  </si>
  <si>
    <t xml:space="preserve">   Investment properties</t>
  </si>
  <si>
    <t xml:space="preserve">   Other investments</t>
  </si>
  <si>
    <t xml:space="preserve">   Inventories</t>
  </si>
  <si>
    <t xml:space="preserve">   Borrowings</t>
  </si>
  <si>
    <t>NON-CURRENT LIABILITIES</t>
  </si>
  <si>
    <t>Financed by:</t>
  </si>
  <si>
    <t xml:space="preserve">   Reserves</t>
  </si>
  <si>
    <t xml:space="preserve">   Accumulated losses</t>
  </si>
  <si>
    <t xml:space="preserve">   Development properties &amp; expenditure</t>
  </si>
  <si>
    <t xml:space="preserve">   Deposits, bank and cash balances</t>
  </si>
  <si>
    <t>CAPITAL &amp; RESERVES</t>
  </si>
  <si>
    <t xml:space="preserve">   Share capital</t>
  </si>
  <si>
    <t xml:space="preserve">   Share premium</t>
  </si>
  <si>
    <t xml:space="preserve">   Goodwill on consolidation</t>
  </si>
  <si>
    <t>AS AT</t>
  </si>
  <si>
    <t>PRECEDING</t>
  </si>
  <si>
    <t>FINANCIAL</t>
  </si>
  <si>
    <t>YEAR END</t>
  </si>
  <si>
    <t>Net Tangible Assets per share (sen)</t>
  </si>
  <si>
    <t>Term Loan And Revolving Loan (Repayable within 12 months)</t>
  </si>
  <si>
    <t>Term Loan And Revolving Loan (Repayable after 12 months)</t>
  </si>
  <si>
    <t>Revenue</t>
  </si>
  <si>
    <t>Finance cost</t>
  </si>
  <si>
    <t>Profit/(loss) after income tax before deducting</t>
  </si>
  <si>
    <t>minority interests</t>
  </si>
  <si>
    <t>Minority interests</t>
  </si>
  <si>
    <t>Net profit/(loss) from ordinary activities attributable</t>
  </si>
  <si>
    <t>to members of the company</t>
  </si>
  <si>
    <t>company</t>
  </si>
  <si>
    <t>if any:</t>
  </si>
  <si>
    <t>Full diluted (based on ordinary shares - sen)</t>
  </si>
  <si>
    <t>Dividend Description</t>
  </si>
  <si>
    <t>Net profit/(loss) attributable to members of the</t>
  </si>
  <si>
    <t>Material Events Subsequent To The End Of The Current Quarter</t>
  </si>
  <si>
    <t>The operations of the Group and Company are not subject to any seasonal or cyclical changes.</t>
  </si>
  <si>
    <t>Prospect For The Current Financial Year</t>
  </si>
  <si>
    <t>The audit report in respect of the annual financial statement for the year  ended  30 June 2002 was modified on the  going concern basis  of preparation of the financial statements.</t>
  </si>
  <si>
    <t>30/06/02</t>
  </si>
  <si>
    <t>The Company has not provided any profit forecast or profit guarantee.</t>
  </si>
  <si>
    <t>ADDITIONAL  INFORMATION  REQUIRED  BY  THE  KLSE'S  LISTING  REQUIREMENTS</t>
  </si>
  <si>
    <t>Baring unforeseen circumstances, the Board is confident that the Group, devoid of its loss making activities, will be able to turn around sometime in the near future. Towards this end, there will be further trimming of expenses and cost cutting measures taken. The Board will not,  unless absolutely necessary, seek new loans from financial institutions but endeavour to repay existing ones in order to reduce financial costs. The performance of the Group is dependent on the success of the restructuring of the Group's  businesses  and the ability of the Group to reduce it's level of bank borrowings.</t>
  </si>
  <si>
    <t>6 MONTHS</t>
  </si>
  <si>
    <t>CONDENSED CONSOLIDATED STATEMENT OF CHANGES IN EQUITY FOR THE FINANCIAL PERIOD ENDED 31 DECEMBER 2002</t>
  </si>
  <si>
    <r>
      <t xml:space="preserve">6 Months Period Ended                    </t>
    </r>
    <r>
      <rPr>
        <u val="single"/>
        <sz val="8"/>
        <rFont val="Arial"/>
        <family val="2"/>
      </rPr>
      <t xml:space="preserve">31 December 2002 </t>
    </r>
  </si>
  <si>
    <t>Balance at 31 December 2002</t>
  </si>
  <si>
    <t>31/12/02</t>
  </si>
  <si>
    <t>31 DECEMBER  2002</t>
  </si>
  <si>
    <t>Earnings  Per Share</t>
  </si>
  <si>
    <t>No. of</t>
  </si>
  <si>
    <t>ordinary shares</t>
  </si>
  <si>
    <t>Shares</t>
  </si>
  <si>
    <t>Outstanding</t>
  </si>
  <si>
    <t xml:space="preserve">weighted </t>
  </si>
  <si>
    <t>average  no.</t>
  </si>
  <si>
    <t>Total   paid  up capital at 1 July 2002</t>
  </si>
  <si>
    <t>Private  placement shares  issued at 31 July 2002</t>
  </si>
  <si>
    <t>Private  placement shares  issued at 30 September 2002</t>
  </si>
  <si>
    <t>Private  placement shares  issued at 25 October 2002</t>
  </si>
  <si>
    <t>Non-cash Transactions</t>
  </si>
  <si>
    <t>Variance Of Actual Profit From Forecast Profit</t>
  </si>
  <si>
    <t xml:space="preserve">There were issuances of 4,822,000,1,570,000 and 4,822,000 shares by way of private placement which  were listed and quoted on the Kuala Lumpur Stock Exchange  on 9 August 2002, 10 October 2002 and 1 November 2002 respectively. These newly issued shares rank pari passu in all respects with the existing shares of the Company. </t>
  </si>
  <si>
    <t>&lt;-------------------------------------- 6 months ended ----------------------------------&gt;</t>
  </si>
  <si>
    <t>Certain  creditors  have  filed  claims  against  the  Group   and   the  Company   to   recover   the principal debts amounting  to approximately  RM7.93 million and  RM6.24 million respectively. The  principal  debts  have  been provided  in   the   financial   statements of the  Group  and  the  Company but  no  provisions  has  been  made  for  interest  and   costs pending   the   outcome  and  settlement  of   the  legal   proceedings.  The   Directors  are   of    the  opinion   that   such   contingent   liabilities  i.e. interest  and  costs,  if  any, are  not  significant    to   the  financial statements of the Group and the Company.</t>
  </si>
  <si>
    <t>As at 31 December 2002, the Group's total default in payments to financial institutions in respect of various credit facilities is RM2.92 million.</t>
  </si>
  <si>
    <t>Add: Cash liability</t>
  </si>
  <si>
    <t>There were no financial instruments with off balance sheet risk for the Group as at the date of the quarterly report.</t>
  </si>
  <si>
    <t>6 months ended      31/12/2002</t>
  </si>
  <si>
    <t>Reconciliation  for the denominators in calculating the EPS</t>
  </si>
  <si>
    <t>Total  paid up capital at 31 December 2002</t>
  </si>
  <si>
    <t>The performance of the property investment  business of the Group for the current  year is not expected to change significantly.  However,  the performance of the investment properties is very much dependent on the overall  recovery  of the economy of the country.</t>
  </si>
  <si>
    <t>The principal non-cash transactions for the financial period ended 31 December 2002 are the direct remittance of certain rental income amounting  to RM1.608 million ( financial year ended 30 June 2002: RM3.534 million) to repay the borrowings of the Group and the Company.</t>
  </si>
  <si>
    <t>Land and buildings stated at valuation are revalued at regular intervals of at least  once in every five years by the directors based on the valuation reports prepared by independent professional valuers using the 'open market value on existing use' basis  with additional valuation in the intervening years where market conditions indicate that the carrying values of the revalued assets differ materially from the market value.</t>
  </si>
  <si>
    <t>At  1 July 2002</t>
  </si>
  <si>
    <t>Exceptional items (Revaluation Surplus)</t>
  </si>
  <si>
    <t xml:space="preserve">Earnings per share based on 2(i) above after </t>
  </si>
  <si>
    <t>Valuation of Property, Plant and Equipment, Investment Properties, and Development Properties</t>
  </si>
  <si>
    <t>Freehold land held for future development</t>
  </si>
  <si>
    <t>Additional allowance during the period</t>
  </si>
  <si>
    <t>Leasehold  land held for future development</t>
  </si>
  <si>
    <t>Development expenditure</t>
  </si>
  <si>
    <t>Balance unutilised</t>
  </si>
  <si>
    <t>An increase in the carrying  amount arising from  revaluation of the assets are   credited  to the revaluation reserve  account  as  revaluation surplus. Any deficit arising from revaluation is charged against the revaluation reserve account  to the extent of a previous surplus  held in the revaluation  reserve account.  In all other cases, a decrease in carrying amount   is charged  to income statements. An increase in revaluation directly related  to a previous decrease in carrying amount  for these assets that was  recognised as an expense, is credited to income statements  to the extent that it offsets  the previously recorded decrease.</t>
  </si>
  <si>
    <t>Development properties</t>
  </si>
  <si>
    <t xml:space="preserve">Allowance for diminution in value </t>
  </si>
  <si>
    <t>There is no other changes in estimates of amount reported in prior quarterly reports or prior financial year which have a material effect in the current quarter, except for the valuation done on investment properties and development properties as disclosed in Note 9(b) and 9(c) below.</t>
  </si>
  <si>
    <t>Basic earnings per share is calculated by dividing the net profit attributable to the shareholders of RM89,183,000 by the weighted average number of ordinary shares in issue as at 31 December 2002 of 118,757,112 shares.</t>
  </si>
  <si>
    <t>Amount owing to shareholder of Wistana Realty</t>
  </si>
  <si>
    <t>The Company has on 1 August 2002 entered into a sale and  purchase  agreement  for  the  proposed acquisition of 500,001 ordinary shares of RM1.00 each representing 50% plus 1 share equity interest in Wistana Realty Sdn Bhd  for  a  total  cash  consideration  of  RM9.7 million.  Upon  execution  of  the  proposed acquisition,  Wistana has become a subsidiary of  the Company.</t>
  </si>
  <si>
    <t>The Group's turnover in the current quarter was RM3.160 million as compared to RM2.981 million in  the preceding  quarter. The increase in the Group's turnover was mainly due to the increase in rental income from the investment properties. The Group recorded a loss before taxation  of  RM1.009 million in the current quarter as  compared  to  a  loss  before  taxation  of  RM1.748 million  in  the  preceding quarter. The improvement  in the current quarter was  mainly due to both decrease in finance cost and increase in rental income.</t>
  </si>
  <si>
    <t>CONDENSED CONSOLIDATED BALANCE SHEET</t>
  </si>
  <si>
    <t xml:space="preserve">(The Condensed Consolidated  Balance Sheet should  be  read  in  conjunction   with  the  Annual  Financial </t>
  </si>
  <si>
    <t>For The Financial Period Ended 31 DECEMBER 2002</t>
  </si>
  <si>
    <t>As at 31 December 2002</t>
  </si>
  <si>
    <t>(The  Condensed Consolidated Income Statement should be read  in conjunction  with the Annual Financial Report for the  year ended 30 June 2002)</t>
  </si>
  <si>
    <t>(The Condensed Consolidated Statement of Changes In Equity should be read in conjunction with the Annual Financial Report for the financial year ended 30 June 2002)</t>
  </si>
  <si>
    <t>The  increase  in revaluation  of RM98,968,000 made in the current quarter is to reflect the valuation carried out on the entire class   of property  by an independent   professional valuer, Azmi &amp; Co. Sdn Bhd, using the open market value basis.</t>
  </si>
  <si>
    <t>The additional allowance  for diminution in value of RM7,504,000 made in current  quarter is to  reflect  the valuation carried out on three pieces of land by an independent professional valuer, Raine &amp; Horne International Zaki + Partners, using the open market value basis.</t>
  </si>
  <si>
    <t xml:space="preserve">The total effect of Note 9(b) and (c) above is RM91,464,000 which was shown as Exceptional Item in Condensed Consolidated Income Statement. </t>
  </si>
  <si>
    <t>Save as disclosed in Note 9 above, there is no other loss from the impairment of property, plant and equipment, intangible assets or other assets and the reversal of such an impairment loss during the current quarter and financial year-to-date.</t>
  </si>
  <si>
    <t>Lee Wai Ying was duly adjudged a bankrupt on 16 November 2000 via  Bankruptcy  No. D3-29- 5123-99 by TA Securities  Berhad. The Company's  solicitors has filed  in  the  proof of  debt  on  26 June 2001 and the first creditors' meeting was fixed on 16 May 2002. There is no outcome as   at  to-date and it is pending for Official Assignee's  further action. In the meantime, the bankrupt or her representative has applied to the court for an order of discharge and the Company is objecting to the application.</t>
  </si>
  <si>
    <t>The legal action against Richlane Corporation  Sdn  Bhd  (Richlane)  was for  the  non-fulfillment of  profit  guarantee  in  respect  of  Selayang  Mall  and  Bukit   Maluri  Industrial  Complex pursuant to the Supplement Agreement dated 16th December 1996 between the  Company,  Aik Shing Development Sdn Bhd (Aik Shing) and Richlane whereby Aik Shing &amp; Richlane were jointly and severally liable for any shortfall in the profit before tax of  Selayang  Mall  and  Bukit  Maluri Industrial Complex for the financial years ended 30 June 1997, 30 June 1998 and 30 June 1999.</t>
  </si>
  <si>
    <t xml:space="preserve">Winding-up order was made against Richlane on 16th February 2001 and the proof of debts had been filed on 7th September 2001. Public Bank Berhad, the chargee of Richlane’s properties had on 28th August 2002 obtained the court’s leave to foreclose the lands that are charged to the bank. Public Bank Berhad has initiated the foreclosure proceeding and is in the process to obtain foreclosure order. </t>
  </si>
  <si>
    <t>The followings are the material litigations whereby the Group and the Company are engaged as Defendant:-</t>
  </si>
  <si>
    <r>
      <t>There is a claim filed in the Industrial Court by the Timber Employees Union of Malaysia on behalf of 472 employees of Great Eastern Mills Berhad who were retrenched on 1</t>
    </r>
    <r>
      <rPr>
        <vertAlign val="superscript"/>
        <sz val="11"/>
        <rFont val="Arial Narrow"/>
        <family val="2"/>
      </rPr>
      <t>st</t>
    </r>
    <r>
      <rPr>
        <sz val="11"/>
        <rFont val="Arial Narrow"/>
        <family val="2"/>
      </rPr>
      <t xml:space="preserve"> November 1999. The plaintiff is claiming against Great Eastern Mills Berhad for the amount of RM4,989,877.98 being termination benefits, notice pay, pro-rated bonuses and payment in lieu of annual leave. The matter is currently fixed for hearing on 20</t>
    </r>
    <r>
      <rPr>
        <vertAlign val="superscript"/>
        <sz val="11"/>
        <rFont val="Arial Narrow"/>
        <family val="2"/>
      </rPr>
      <t>th</t>
    </r>
    <r>
      <rPr>
        <sz val="11"/>
        <rFont val="Arial Narrow"/>
        <family val="2"/>
      </rPr>
      <t xml:space="preserve"> March 2003.</t>
    </r>
  </si>
  <si>
    <t xml:space="preserve">The carrying amount of  the assets are reviewed at each balance sheet date to determine whether there is any indication of impairment. An impairment loss is recognised whenever the carrying amount exceeds its recoverable amount. The impairment loss is charged to income statements unless it reverses a previous revaluation in which case it is treated as a revaluation decrease. </t>
  </si>
  <si>
    <t>Timber Employees Union of Malaysia vs. Great Eatern Mills Berhad For The Sum of RM4,989,877.98</t>
  </si>
  <si>
    <t xml:space="preserve">The Kuala Lumpur Stock Exchange (KLSE) vide its letter dated 10 April 2002  has approved in  principle the listing of 11,214,000 additional new shares of  RM1/- each to be  issued   pursuant  to the Private Placement.  The Securities Commission (SC) vide  its  letter  dated  6  May  2002 has  also  approved the  Private  Placement  subject  to  the  Guidelines  on  Private  Placement.  SC further  vide  its  letter dated 24 June 2002 has approved the implementation of  the Proposed  Placement  to  be  extended to 22 January 2003. The utilisation of placement funds up to 19 February 2003 were as follows:- </t>
  </si>
  <si>
    <t>Save as disclosed in Note 9 below, there is no other material extraordinary item and unusual ordinary item for the current quarter and</t>
  </si>
  <si>
    <t>financial year-to-date that affecting assets, liabilities, equity or cash flows that are unusual because of their nature, size or incidence.</t>
  </si>
  <si>
    <t xml:space="preserve">There is no corrections of fundamentals errors in previously reported financial data during the current quarter and financial year-to-date.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</si>
</sst>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 #,##0.0000_);_(* \(#,##0.0000\);_(* &quot;-&quot;??_);_(@_)"/>
    <numFmt numFmtId="168" formatCode="0.0"/>
    <numFmt numFmtId="169" formatCode="0.0000000"/>
    <numFmt numFmtId="170" formatCode="0.000000"/>
    <numFmt numFmtId="171" formatCode="0.00000"/>
    <numFmt numFmtId="172" formatCode="0.0000"/>
    <numFmt numFmtId="173" formatCode="0.000"/>
    <numFmt numFmtId="174" formatCode="00000"/>
    <numFmt numFmtId="175" formatCode="_(* #,##0.000_);_(* \(#,##0.000\);_(* &quot;-&quot;???_);_(@_)"/>
    <numFmt numFmtId="176" formatCode="d\-mmm\-yyyy"/>
    <numFmt numFmtId="177" formatCode="d/mmm/yyyy"/>
    <numFmt numFmtId="178" formatCode="d/mmm/yy"/>
    <numFmt numFmtId="179" formatCode="#,##0.000"/>
    <numFmt numFmtId="180" formatCode="#,##0.0"/>
    <numFmt numFmtId="181" formatCode="_(* #,##0.0_);_(* \(#,##0.0\);_(* &quot;-&quot;_);_(@_)"/>
    <numFmt numFmtId="182" formatCode="_(* #,##0.00_);_(* \(#,##0.00\);_(* &quot;-&quot;_);_(@_)"/>
    <numFmt numFmtId="183" formatCode="0.00_);\(0.00\)"/>
    <numFmt numFmtId="184" formatCode="&quot;Yes&quot;;&quot;Yes&quot;;&quot;No&quot;"/>
    <numFmt numFmtId="185" formatCode="&quot;True&quot;;&quot;True&quot;;&quot;False&quot;"/>
    <numFmt numFmtId="186" formatCode="&quot;On&quot;;&quot;On&quot;;&quot;Off&quot;"/>
    <numFmt numFmtId="187" formatCode="[$€-2]\ #,##0.00_);[Red]\([$€-2]\ #,##0.00\)"/>
  </numFmts>
  <fonts count="17">
    <font>
      <sz val="10"/>
      <name val="Arial"/>
      <family val="0"/>
    </font>
    <font>
      <u val="single"/>
      <sz val="10"/>
      <color indexed="12"/>
      <name val="Arial"/>
      <family val="0"/>
    </font>
    <font>
      <u val="single"/>
      <sz val="10"/>
      <color indexed="36"/>
      <name val="Arial"/>
      <family val="0"/>
    </font>
    <font>
      <b/>
      <sz val="10"/>
      <name val="Arial"/>
      <family val="2"/>
    </font>
    <font>
      <b/>
      <sz val="8"/>
      <name val="Arial"/>
      <family val="2"/>
    </font>
    <font>
      <sz val="8"/>
      <name val="Arial"/>
      <family val="2"/>
    </font>
    <font>
      <u val="single"/>
      <sz val="8"/>
      <name val="Arial"/>
      <family val="2"/>
    </font>
    <font>
      <b/>
      <sz val="10"/>
      <name val="Arial Narrow"/>
      <family val="2"/>
    </font>
    <font>
      <sz val="10"/>
      <name val="Arial Narrow"/>
      <family val="2"/>
    </font>
    <font>
      <u val="single"/>
      <sz val="10"/>
      <name val="Arial Narrow"/>
      <family val="2"/>
    </font>
    <font>
      <b/>
      <u val="single"/>
      <sz val="10"/>
      <name val="Arial Narrow"/>
      <family val="2"/>
    </font>
    <font>
      <sz val="8"/>
      <color indexed="10"/>
      <name val="Arial"/>
      <family val="2"/>
    </font>
    <font>
      <sz val="10"/>
      <color indexed="8"/>
      <name val="Arial Narrow"/>
      <family val="2"/>
    </font>
    <font>
      <sz val="8"/>
      <color indexed="8"/>
      <name val="Arial"/>
      <family val="2"/>
    </font>
    <font>
      <sz val="10"/>
      <color indexed="8"/>
      <name val="Arial"/>
      <family val="0"/>
    </font>
    <font>
      <vertAlign val="superscript"/>
      <sz val="11"/>
      <name val="Arial Narrow"/>
      <family val="2"/>
    </font>
    <font>
      <sz val="11"/>
      <name val="Arial Narrow"/>
      <family val="2"/>
    </font>
  </fonts>
  <fills count="2">
    <fill>
      <patternFill/>
    </fill>
    <fill>
      <patternFill patternType="gray125"/>
    </fill>
  </fills>
  <borders count="17">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166" fontId="0" fillId="0" borderId="0" xfId="15" applyNumberFormat="1" applyFont="1" applyAlignment="1">
      <alignment horizontal="center"/>
    </xf>
    <xf numFmtId="0" fontId="0" fillId="0" borderId="0" xfId="0" applyAlignment="1">
      <alignment horizontal="center"/>
    </xf>
    <xf numFmtId="0" fontId="0" fillId="0" borderId="1" xfId="0" applyBorder="1" applyAlignment="1">
      <alignment/>
    </xf>
    <xf numFmtId="0" fontId="0" fillId="0" borderId="1" xfId="0" applyBorder="1" applyAlignment="1">
      <alignment horizontal="center"/>
    </xf>
    <xf numFmtId="0" fontId="0" fillId="0" borderId="0" xfId="0" applyBorder="1" applyAlignment="1">
      <alignment horizontal="center"/>
    </xf>
    <xf numFmtId="166" fontId="0" fillId="0" borderId="0" xfId="0" applyNumberFormat="1" applyAlignment="1">
      <alignment/>
    </xf>
    <xf numFmtId="0" fontId="0" fillId="0" borderId="0" xfId="0" applyAlignment="1">
      <alignment horizontal="right"/>
    </xf>
    <xf numFmtId="0" fontId="0" fillId="0" borderId="0" xfId="0"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66" fontId="0" fillId="0" borderId="0" xfId="0" applyNumberFormat="1" applyFont="1" applyAlignment="1">
      <alignment horizontal="center"/>
    </xf>
    <xf numFmtId="2" fontId="0" fillId="0" borderId="0" xfId="0" applyNumberFormat="1" applyAlignment="1">
      <alignment/>
    </xf>
    <xf numFmtId="0" fontId="0" fillId="0" borderId="0" xfId="0" applyAlignment="1">
      <alignment/>
    </xf>
    <xf numFmtId="166" fontId="0" fillId="0" borderId="1" xfId="15" applyNumberFormat="1" applyFont="1" applyBorder="1" applyAlignment="1">
      <alignment horizontal="center"/>
    </xf>
    <xf numFmtId="166" fontId="0" fillId="0" borderId="0" xfId="15" applyNumberFormat="1" applyFont="1" applyBorder="1" applyAlignment="1">
      <alignment horizontal="center"/>
    </xf>
    <xf numFmtId="166" fontId="0" fillId="0" borderId="1" xfId="0" applyNumberFormat="1" applyFont="1" applyBorder="1" applyAlignment="1">
      <alignment horizontal="center"/>
    </xf>
    <xf numFmtId="0" fontId="3" fillId="0" borderId="0" xfId="0" applyFont="1" applyAlignment="1">
      <alignment/>
    </xf>
    <xf numFmtId="15" fontId="0" fillId="0" borderId="0" xfId="0" applyNumberFormat="1" applyFont="1" applyAlignment="1">
      <alignment/>
    </xf>
    <xf numFmtId="0" fontId="0" fillId="0" borderId="0" xfId="0" applyNumberFormat="1" applyAlignment="1" quotePrefix="1">
      <alignment horizontal="center"/>
    </xf>
    <xf numFmtId="14" fontId="0" fillId="0" borderId="0" xfId="0" applyNumberFormat="1" applyAlignment="1" quotePrefix="1">
      <alignment horizontal="center"/>
    </xf>
    <xf numFmtId="166" fontId="0" fillId="0" borderId="0" xfId="15" applyNumberFormat="1" applyAlignment="1">
      <alignment/>
    </xf>
    <xf numFmtId="14" fontId="0" fillId="0" borderId="0" xfId="0" applyNumberFormat="1" applyAlignment="1">
      <alignment horizontal="center"/>
    </xf>
    <xf numFmtId="0" fontId="0" fillId="0" borderId="0" xfId="0" applyFont="1" applyFill="1" applyBorder="1" applyAlignment="1">
      <alignment/>
    </xf>
    <xf numFmtId="0" fontId="0" fillId="0" borderId="2" xfId="0" applyBorder="1" applyAlignment="1">
      <alignment/>
    </xf>
    <xf numFmtId="0" fontId="0" fillId="0" borderId="3" xfId="0" applyBorder="1"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xf>
    <xf numFmtId="0" fontId="0" fillId="0" borderId="10" xfId="0" applyBorder="1" applyAlignment="1">
      <alignment/>
    </xf>
    <xf numFmtId="0" fontId="0" fillId="0" borderId="8" xfId="0" applyBorder="1" applyAlignment="1">
      <alignment/>
    </xf>
    <xf numFmtId="0" fontId="0" fillId="0" borderId="6" xfId="0" applyBorder="1" applyAlignment="1">
      <alignment horizontal="right"/>
    </xf>
    <xf numFmtId="0" fontId="0" fillId="0" borderId="6" xfId="0" applyBorder="1" applyAlignment="1">
      <alignment horizontal="left"/>
    </xf>
    <xf numFmtId="0" fontId="0" fillId="0" borderId="11"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166" fontId="0" fillId="0" borderId="0" xfId="0" applyNumberFormat="1" applyFont="1" applyAlignment="1">
      <alignment/>
    </xf>
    <xf numFmtId="49" fontId="0" fillId="0" borderId="0" xfId="0" applyNumberFormat="1" applyFont="1" applyAlignment="1">
      <alignment/>
    </xf>
    <xf numFmtId="166" fontId="0" fillId="0" borderId="0" xfId="0" applyNumberFormat="1" applyFont="1" applyBorder="1" applyAlignment="1">
      <alignment horizontal="center"/>
    </xf>
    <xf numFmtId="166" fontId="0" fillId="0" borderId="12" xfId="15" applyNumberFormat="1" applyBorder="1" applyAlignment="1">
      <alignment horizontal="center"/>
    </xf>
    <xf numFmtId="0" fontId="0" fillId="0" borderId="10" xfId="0" applyBorder="1" applyAlignment="1">
      <alignment horizontal="left"/>
    </xf>
    <xf numFmtId="2" fontId="0" fillId="0" borderId="9" xfId="0" applyNumberFormat="1" applyBorder="1" applyAlignment="1">
      <alignment/>
    </xf>
    <xf numFmtId="2" fontId="0" fillId="0" borderId="10" xfId="0" applyNumberFormat="1" applyBorder="1" applyAlignment="1">
      <alignment/>
    </xf>
    <xf numFmtId="2" fontId="0" fillId="0" borderId="8" xfId="0" applyNumberFormat="1" applyBorder="1" applyAlignment="1">
      <alignment/>
    </xf>
    <xf numFmtId="166" fontId="0" fillId="0" borderId="0" xfId="0" applyNumberFormat="1" applyFont="1" applyAlignment="1">
      <alignment/>
    </xf>
    <xf numFmtId="166" fontId="0" fillId="0" borderId="0" xfId="15" applyNumberFormat="1" applyAlignment="1">
      <alignment horizontal="center"/>
    </xf>
    <xf numFmtId="166" fontId="0" fillId="0" borderId="1" xfId="15" applyNumberFormat="1" applyBorder="1" applyAlignment="1">
      <alignment horizontal="center"/>
    </xf>
    <xf numFmtId="166" fontId="0" fillId="0" borderId="0" xfId="0" applyNumberFormat="1" applyAlignment="1">
      <alignment horizontal="center"/>
    </xf>
    <xf numFmtId="166" fontId="0" fillId="0" borderId="13" xfId="0" applyNumberFormat="1" applyBorder="1" applyAlignment="1">
      <alignment horizontal="center"/>
    </xf>
    <xf numFmtId="166" fontId="0" fillId="0" borderId="0" xfId="15" applyNumberFormat="1" applyFill="1" applyBorder="1" applyAlignment="1">
      <alignment horizontal="center"/>
    </xf>
    <xf numFmtId="166" fontId="0" fillId="0" borderId="13" xfId="15" applyNumberFormat="1" applyBorder="1" applyAlignment="1">
      <alignment horizontal="center"/>
    </xf>
    <xf numFmtId="3" fontId="0" fillId="0" borderId="9" xfId="0" applyNumberFormat="1" applyBorder="1" applyAlignment="1">
      <alignment/>
    </xf>
    <xf numFmtId="14" fontId="0" fillId="0" borderId="9" xfId="0" applyNumberFormat="1" applyBorder="1" applyAlignment="1" quotePrefix="1">
      <alignment horizontal="center"/>
    </xf>
    <xf numFmtId="166" fontId="0" fillId="0" borderId="0" xfId="15" applyNumberFormat="1" applyBorder="1" applyAlignment="1">
      <alignment horizontal="center"/>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left" wrapText="1" shrinkToFit="1"/>
    </xf>
    <xf numFmtId="0" fontId="5" fillId="0" borderId="0" xfId="0" applyFont="1" applyAlignment="1">
      <alignment wrapText="1" shrinkToFit="1"/>
    </xf>
    <xf numFmtId="0" fontId="5" fillId="0" borderId="1" xfId="0" applyFont="1" applyBorder="1" applyAlignment="1">
      <alignment horizontal="center" wrapText="1" shrinkToFit="1"/>
    </xf>
    <xf numFmtId="0" fontId="5" fillId="0" borderId="0" xfId="0" applyFont="1" applyBorder="1" applyAlignment="1">
      <alignment horizontal="center" wrapText="1" shrinkToFit="1"/>
    </xf>
    <xf numFmtId="0" fontId="5" fillId="0" borderId="0" xfId="0" applyFont="1" applyAlignment="1">
      <alignment horizontal="center"/>
    </xf>
    <xf numFmtId="0" fontId="5" fillId="0" borderId="0" xfId="0" applyFont="1" applyBorder="1" applyAlignment="1">
      <alignment horizontal="center"/>
    </xf>
    <xf numFmtId="166" fontId="5" fillId="0" borderId="0" xfId="15" applyNumberFormat="1" applyFont="1" applyAlignment="1">
      <alignment/>
    </xf>
    <xf numFmtId="166" fontId="5" fillId="0" borderId="0" xfId="15" applyNumberFormat="1" applyFont="1" applyBorder="1" applyAlignment="1">
      <alignment/>
    </xf>
    <xf numFmtId="166" fontId="5" fillId="0" borderId="12" xfId="15" applyNumberFormat="1" applyFont="1" applyBorder="1" applyAlignment="1">
      <alignment/>
    </xf>
    <xf numFmtId="0" fontId="5" fillId="0" borderId="0" xfId="0" applyFont="1" applyAlignment="1">
      <alignment horizontal="center" wrapText="1" shrinkToFit="1"/>
    </xf>
    <xf numFmtId="3" fontId="0" fillId="0" borderId="10" xfId="15" applyNumberFormat="1" applyBorder="1" applyAlignment="1">
      <alignment/>
    </xf>
    <xf numFmtId="0" fontId="0" fillId="0" borderId="4" xfId="0" applyBorder="1" applyAlignment="1">
      <alignment horizontal="center"/>
    </xf>
    <xf numFmtId="44" fontId="0" fillId="0" borderId="0" xfId="17" applyAlignment="1">
      <alignment/>
    </xf>
    <xf numFmtId="4" fontId="0" fillId="0" borderId="8" xfId="15" applyNumberFormat="1" applyBorder="1" applyAlignment="1">
      <alignment/>
    </xf>
    <xf numFmtId="4" fontId="0" fillId="0" borderId="3" xfId="15" applyNumberFormat="1" applyBorder="1" applyAlignment="1">
      <alignment horizontal="center"/>
    </xf>
    <xf numFmtId="3" fontId="0" fillId="0" borderId="1" xfId="15" applyNumberFormat="1" applyBorder="1" applyAlignment="1">
      <alignment/>
    </xf>
    <xf numFmtId="166" fontId="0" fillId="0" borderId="9" xfId="15" applyNumberFormat="1" applyBorder="1" applyAlignment="1">
      <alignment/>
    </xf>
    <xf numFmtId="3" fontId="0" fillId="0" borderId="9" xfId="15" applyNumberFormat="1" applyBorder="1" applyAlignment="1">
      <alignment/>
    </xf>
    <xf numFmtId="3" fontId="0" fillId="0" borderId="0" xfId="15" applyNumberFormat="1" applyBorder="1" applyAlignment="1">
      <alignment/>
    </xf>
    <xf numFmtId="3" fontId="0" fillId="0" borderId="1" xfId="15" applyNumberFormat="1" applyFont="1" applyBorder="1" applyAlignment="1">
      <alignment/>
    </xf>
    <xf numFmtId="3" fontId="0" fillId="0" borderId="8" xfId="15" applyNumberFormat="1" applyBorder="1" applyAlignment="1">
      <alignment/>
    </xf>
    <xf numFmtId="49" fontId="0" fillId="0" borderId="1" xfId="15" applyNumberFormat="1" applyFont="1" applyBorder="1" applyAlignment="1">
      <alignment horizontal="center"/>
    </xf>
    <xf numFmtId="3" fontId="0" fillId="0" borderId="2" xfId="15" applyNumberFormat="1" applyBorder="1" applyAlignment="1">
      <alignment/>
    </xf>
    <xf numFmtId="3" fontId="0" fillId="0" borderId="6" xfId="15" applyNumberFormat="1" applyBorder="1" applyAlignment="1">
      <alignment/>
    </xf>
    <xf numFmtId="3" fontId="0" fillId="0" borderId="3" xfId="15" applyNumberFormat="1" applyBorder="1" applyAlignment="1">
      <alignment/>
    </xf>
    <xf numFmtId="4" fontId="0" fillId="0" borderId="10" xfId="15" applyNumberFormat="1" applyFont="1" applyBorder="1" applyAlignment="1">
      <alignment/>
    </xf>
    <xf numFmtId="3" fontId="0" fillId="0" borderId="9" xfId="15" applyNumberFormat="1" applyFont="1" applyBorder="1" applyAlignment="1">
      <alignment horizontal="right"/>
    </xf>
    <xf numFmtId="3" fontId="0" fillId="0" borderId="0" xfId="15" applyNumberFormat="1" applyFont="1" applyBorder="1" applyAlignment="1">
      <alignment horizontal="right"/>
    </xf>
    <xf numFmtId="4" fontId="0" fillId="0" borderId="10" xfId="15" applyNumberFormat="1" applyBorder="1" applyAlignment="1">
      <alignment/>
    </xf>
    <xf numFmtId="4" fontId="0" fillId="0" borderId="1" xfId="15" applyNumberFormat="1" applyBorder="1" applyAlignment="1">
      <alignment/>
    </xf>
    <xf numFmtId="4" fontId="0" fillId="0" borderId="9" xfId="15" applyNumberFormat="1" applyBorder="1" applyAlignment="1">
      <alignment/>
    </xf>
    <xf numFmtId="4" fontId="0" fillId="0" borderId="0" xfId="15" applyNumberFormat="1" applyBorder="1" applyAlignment="1">
      <alignment/>
    </xf>
    <xf numFmtId="43" fontId="0" fillId="0" borderId="8" xfId="15" applyBorder="1" applyAlignment="1">
      <alignment/>
    </xf>
    <xf numFmtId="166" fontId="0" fillId="0" borderId="0" xfId="15" applyNumberFormat="1" applyFont="1" applyAlignment="1">
      <alignment horizontal="center"/>
    </xf>
    <xf numFmtId="49" fontId="0" fillId="0" borderId="0" xfId="15" applyNumberFormat="1" applyFont="1" applyAlignment="1">
      <alignment horizontal="center"/>
    </xf>
    <xf numFmtId="43" fontId="0" fillId="0" borderId="0" xfId="15" applyAlignment="1">
      <alignment/>
    </xf>
    <xf numFmtId="43" fontId="0" fillId="0" borderId="0" xfId="15" applyFont="1" applyAlignment="1">
      <alignment horizontal="right"/>
    </xf>
    <xf numFmtId="4" fontId="0" fillId="0" borderId="6" xfId="15" applyNumberFormat="1" applyFont="1" applyBorder="1" applyAlignment="1">
      <alignment/>
    </xf>
    <xf numFmtId="3" fontId="0" fillId="0" borderId="10" xfId="15" applyNumberFormat="1" applyFont="1" applyBorder="1" applyAlignment="1">
      <alignment horizontal="right"/>
    </xf>
    <xf numFmtId="3" fontId="0" fillId="0" borderId="9" xfId="15" applyNumberFormat="1" applyBorder="1" applyAlignment="1">
      <alignment horizontal="right"/>
    </xf>
    <xf numFmtId="14" fontId="0" fillId="0" borderId="4" xfId="0" applyNumberFormat="1" applyBorder="1" applyAlignment="1" quotePrefix="1">
      <alignment horizontal="center"/>
    </xf>
    <xf numFmtId="0" fontId="0" fillId="0" borderId="6" xfId="0" applyBorder="1" applyAlignment="1">
      <alignment horizontal="center"/>
    </xf>
    <xf numFmtId="0" fontId="0" fillId="0" borderId="5" xfId="0" applyBorder="1" applyAlignment="1">
      <alignment/>
    </xf>
    <xf numFmtId="44" fontId="0" fillId="0" borderId="11" xfId="17"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8" fillId="0" borderId="0" xfId="0" applyFont="1" applyAlignment="1">
      <alignment horizontal="left" wrapText="1" shrinkToFit="1"/>
    </xf>
    <xf numFmtId="0" fontId="8" fillId="0" borderId="0" xfId="0" applyFont="1" applyAlignment="1">
      <alignment/>
    </xf>
    <xf numFmtId="0" fontId="7" fillId="0" borderId="0" xfId="0" applyFont="1" applyAlignment="1">
      <alignment horizontal="left"/>
    </xf>
    <xf numFmtId="0" fontId="8" fillId="0" borderId="0" xfId="0" applyFont="1" applyAlignment="1">
      <alignment horizontal="center"/>
    </xf>
    <xf numFmtId="0" fontId="8" fillId="0" borderId="0" xfId="0" applyFont="1" applyBorder="1" applyAlignment="1">
      <alignment horizontal="center"/>
    </xf>
    <xf numFmtId="0" fontId="7" fillId="0" borderId="0" xfId="0" applyFont="1" applyAlignment="1">
      <alignment horizontal="center" wrapText="1" shrinkToFit="1"/>
    </xf>
    <xf numFmtId="0" fontId="8" fillId="0" borderId="0" xfId="0" applyFont="1" applyAlignment="1">
      <alignment horizontal="center" wrapText="1" shrinkToFit="1"/>
    </xf>
    <xf numFmtId="166" fontId="8" fillId="0" borderId="0" xfId="15" applyNumberFormat="1" applyFont="1" applyAlignment="1">
      <alignment horizontal="center"/>
    </xf>
    <xf numFmtId="166" fontId="8" fillId="0" borderId="0" xfId="15" applyNumberFormat="1" applyFont="1" applyBorder="1" applyAlignment="1">
      <alignment horizontal="center"/>
    </xf>
    <xf numFmtId="166" fontId="8" fillId="0" borderId="0" xfId="15" applyNumberFormat="1" applyFont="1" applyAlignment="1">
      <alignment/>
    </xf>
    <xf numFmtId="166" fontId="8" fillId="0" borderId="0" xfId="15" applyNumberFormat="1" applyFont="1" applyBorder="1" applyAlignment="1">
      <alignment/>
    </xf>
    <xf numFmtId="166" fontId="8" fillId="0" borderId="12" xfId="15" applyNumberFormat="1" applyFont="1" applyBorder="1" applyAlignment="1">
      <alignment horizontal="center"/>
    </xf>
    <xf numFmtId="166" fontId="8" fillId="0" borderId="12" xfId="15" applyNumberFormat="1" applyFont="1" applyBorder="1" applyAlignment="1">
      <alignment/>
    </xf>
    <xf numFmtId="0" fontId="8" fillId="0" borderId="0" xfId="0" applyFont="1" applyBorder="1" applyAlignment="1">
      <alignment/>
    </xf>
    <xf numFmtId="0" fontId="8" fillId="0" borderId="0" xfId="0" applyFont="1" applyAlignment="1">
      <alignment vertical="top"/>
    </xf>
    <xf numFmtId="0" fontId="7" fillId="0" borderId="0" xfId="0" applyFont="1" applyAlignment="1">
      <alignment horizontal="left" wrapText="1" shrinkToFit="1"/>
    </xf>
    <xf numFmtId="166" fontId="8" fillId="0" borderId="1" xfId="15" applyNumberFormat="1" applyFont="1" applyBorder="1" applyAlignment="1">
      <alignment/>
    </xf>
    <xf numFmtId="0" fontId="8" fillId="0" borderId="0" xfId="0" applyFont="1" applyAlignment="1">
      <alignment horizontal="left"/>
    </xf>
    <xf numFmtId="166" fontId="8" fillId="0" borderId="0" xfId="15" applyNumberFormat="1" applyFont="1" applyAlignment="1">
      <alignment/>
    </xf>
    <xf numFmtId="166" fontId="8" fillId="0" borderId="0" xfId="15" applyNumberFormat="1" applyFont="1" applyAlignment="1">
      <alignment horizontal="right"/>
    </xf>
    <xf numFmtId="0" fontId="7" fillId="0" borderId="0" xfId="0" applyFont="1" applyAlignment="1">
      <alignment vertical="top"/>
    </xf>
    <xf numFmtId="0" fontId="8" fillId="0" borderId="0" xfId="0" applyFont="1" applyBorder="1" applyAlignment="1">
      <alignment horizontal="center" wrapText="1" shrinkToFit="1"/>
    </xf>
    <xf numFmtId="166" fontId="8" fillId="0" borderId="0" xfId="15" applyNumberFormat="1" applyFont="1" applyBorder="1" applyAlignment="1">
      <alignment horizontal="right"/>
    </xf>
    <xf numFmtId="0" fontId="8" fillId="0" borderId="0" xfId="0" applyFont="1" applyAlignment="1">
      <alignment horizontal="right" vertical="top"/>
    </xf>
    <xf numFmtId="0" fontId="8" fillId="0" borderId="0" xfId="0" applyFont="1" applyAlignment="1">
      <alignment vertical="top" wrapText="1"/>
    </xf>
    <xf numFmtId="0" fontId="8" fillId="0" borderId="0" xfId="0" applyFont="1" applyAlignment="1">
      <alignment horizontal="right" wrapText="1" shrinkToFit="1"/>
    </xf>
    <xf numFmtId="0" fontId="8" fillId="0" borderId="0" xfId="0" applyFont="1" applyBorder="1" applyAlignment="1">
      <alignment horizontal="right"/>
    </xf>
    <xf numFmtId="0" fontId="8" fillId="0" borderId="1" xfId="0" applyFont="1" applyBorder="1" applyAlignment="1">
      <alignment horizontal="right"/>
    </xf>
    <xf numFmtId="0" fontId="10" fillId="0" borderId="0" xfId="0" applyFont="1" applyAlignment="1">
      <alignment/>
    </xf>
    <xf numFmtId="0" fontId="0" fillId="0" borderId="1" xfId="0" applyBorder="1" applyAlignment="1">
      <alignment horizontal="right"/>
    </xf>
    <xf numFmtId="43" fontId="8" fillId="0" borderId="0" xfId="15" applyFont="1" applyAlignment="1">
      <alignment/>
    </xf>
    <xf numFmtId="166" fontId="8" fillId="0" borderId="12" xfId="0" applyNumberFormat="1" applyFont="1" applyBorder="1" applyAlignment="1">
      <alignment/>
    </xf>
    <xf numFmtId="0" fontId="7" fillId="0" borderId="0" xfId="0" applyFont="1" applyAlignment="1">
      <alignment horizontal="left" vertical="top" wrapText="1" shrinkToFit="1"/>
    </xf>
    <xf numFmtId="0" fontId="8" fillId="0" borderId="1" xfId="0" applyFont="1" applyBorder="1" applyAlignment="1">
      <alignment/>
    </xf>
    <xf numFmtId="0" fontId="7" fillId="0" borderId="0" xfId="0" applyFont="1" applyAlignment="1">
      <alignment horizontal="left" vertical="top"/>
    </xf>
    <xf numFmtId="0" fontId="9" fillId="0" borderId="0" xfId="0" applyFont="1" applyBorder="1" applyAlignment="1">
      <alignment horizontal="center"/>
    </xf>
    <xf numFmtId="0" fontId="7" fillId="0" borderId="0" xfId="0" applyFont="1" applyAlignment="1">
      <alignment horizontal="right"/>
    </xf>
    <xf numFmtId="166" fontId="5" fillId="0" borderId="8" xfId="15" applyNumberFormat="1" applyFont="1" applyBorder="1" applyAlignment="1">
      <alignment/>
    </xf>
    <xf numFmtId="166" fontId="5" fillId="0" borderId="9" xfId="15" applyNumberFormat="1" applyFont="1" applyBorder="1" applyAlignment="1">
      <alignment/>
    </xf>
    <xf numFmtId="166" fontId="5" fillId="0" borderId="10" xfId="15" applyNumberFormat="1" applyFont="1" applyBorder="1" applyAlignment="1">
      <alignment/>
    </xf>
    <xf numFmtId="166" fontId="5" fillId="0" borderId="13" xfId="15" applyNumberFormat="1" applyFont="1" applyBorder="1" applyAlignment="1">
      <alignment/>
    </xf>
    <xf numFmtId="166" fontId="5" fillId="0" borderId="1" xfId="15" applyNumberFormat="1" applyFont="1" applyBorder="1" applyAlignment="1">
      <alignment/>
    </xf>
    <xf numFmtId="0" fontId="8" fillId="0" borderId="0" xfId="0" applyFont="1" applyBorder="1" applyAlignment="1">
      <alignment horizontal="left"/>
    </xf>
    <xf numFmtId="0" fontId="8" fillId="0" borderId="0" xfId="0" applyFont="1" applyBorder="1" applyAlignment="1">
      <alignment horizontal="left" wrapText="1" shrinkToFit="1"/>
    </xf>
    <xf numFmtId="41" fontId="8" fillId="0" borderId="0" xfId="15" applyNumberFormat="1" applyFont="1" applyAlignment="1">
      <alignment horizontal="right"/>
    </xf>
    <xf numFmtId="41" fontId="8" fillId="0" borderId="0" xfId="0" applyNumberFormat="1" applyFont="1" applyAlignment="1">
      <alignment horizontal="right"/>
    </xf>
    <xf numFmtId="43" fontId="8" fillId="0" borderId="0" xfId="0" applyNumberFormat="1" applyFont="1" applyAlignment="1">
      <alignment horizontal="right"/>
    </xf>
    <xf numFmtId="43" fontId="8" fillId="0" borderId="0" xfId="0" applyNumberFormat="1" applyFont="1" applyBorder="1" applyAlignment="1">
      <alignment horizontal="right"/>
    </xf>
    <xf numFmtId="41" fontId="8" fillId="0" borderId="14" xfId="0" applyNumberFormat="1" applyFont="1" applyBorder="1" applyAlignment="1">
      <alignment horizontal="right"/>
    </xf>
    <xf numFmtId="0" fontId="7" fillId="0" borderId="0" xfId="0" applyFont="1" applyBorder="1" applyAlignment="1">
      <alignment horizontal="left" wrapText="1" shrinkToFit="1"/>
    </xf>
    <xf numFmtId="0" fontId="9" fillId="0" borderId="0" xfId="0" applyFont="1" applyBorder="1" applyAlignment="1">
      <alignment horizontal="center" wrapText="1" shrinkToFit="1"/>
    </xf>
    <xf numFmtId="0" fontId="7" fillId="0" borderId="0" xfId="0" applyFont="1" applyBorder="1" applyAlignment="1">
      <alignment horizontal="center" wrapText="1" shrinkToFit="1"/>
    </xf>
    <xf numFmtId="41" fontId="8" fillId="0" borderId="0" xfId="15" applyNumberFormat="1" applyFont="1" applyBorder="1" applyAlignment="1">
      <alignment horizontal="right"/>
    </xf>
    <xf numFmtId="41" fontId="8" fillId="0" borderId="0" xfId="0" applyNumberFormat="1" applyFont="1" applyBorder="1" applyAlignment="1">
      <alignment horizontal="right"/>
    </xf>
    <xf numFmtId="0" fontId="7" fillId="0" borderId="0" xfId="0" applyFont="1" applyAlignment="1">
      <alignment/>
    </xf>
    <xf numFmtId="3" fontId="0" fillId="0" borderId="9" xfId="15" applyNumberFormat="1" applyBorder="1" applyAlignment="1">
      <alignment/>
    </xf>
    <xf numFmtId="0" fontId="9" fillId="0" borderId="0" xfId="0" applyFont="1" applyAlignment="1">
      <alignment horizontal="right"/>
    </xf>
    <xf numFmtId="0" fontId="8" fillId="0" borderId="12" xfId="0" applyFont="1" applyBorder="1" applyAlignment="1">
      <alignment/>
    </xf>
    <xf numFmtId="166" fontId="8" fillId="0" borderId="1" xfId="15" applyNumberFormat="1" applyFont="1" applyBorder="1" applyAlignment="1">
      <alignment/>
    </xf>
    <xf numFmtId="166" fontId="8" fillId="0" borderId="13" xfId="15" applyNumberFormat="1" applyFont="1" applyBorder="1" applyAlignment="1">
      <alignment/>
    </xf>
    <xf numFmtId="166" fontId="8" fillId="0" borderId="8" xfId="15" applyNumberFormat="1" applyFont="1" applyBorder="1" applyAlignment="1">
      <alignment/>
    </xf>
    <xf numFmtId="166" fontId="8" fillId="0" borderId="10" xfId="15" applyNumberFormat="1" applyFont="1" applyBorder="1" applyAlignment="1">
      <alignment/>
    </xf>
    <xf numFmtId="166" fontId="8" fillId="0" borderId="13" xfId="15" applyNumberFormat="1" applyFont="1" applyBorder="1" applyAlignment="1">
      <alignment/>
    </xf>
    <xf numFmtId="166" fontId="8" fillId="0" borderId="0" xfId="0" applyNumberFormat="1" applyFont="1" applyAlignment="1">
      <alignment/>
    </xf>
    <xf numFmtId="0" fontId="11" fillId="0" borderId="0" xfId="0" applyFont="1" applyAlignment="1">
      <alignment/>
    </xf>
    <xf numFmtId="0" fontId="5" fillId="0" borderId="0" xfId="0" applyFont="1" applyAlignment="1">
      <alignment/>
    </xf>
    <xf numFmtId="0" fontId="12" fillId="0" borderId="0" xfId="0" applyFont="1" applyAlignment="1">
      <alignment horizontal="left" wrapText="1"/>
    </xf>
    <xf numFmtId="0" fontId="13" fillId="0" borderId="0" xfId="0" applyFont="1" applyAlignment="1">
      <alignment horizontal="center"/>
    </xf>
    <xf numFmtId="166" fontId="14" fillId="0" borderId="0" xfId="0" applyNumberFormat="1" applyFont="1" applyAlignment="1">
      <alignment horizontal="center"/>
    </xf>
    <xf numFmtId="0" fontId="8" fillId="0" borderId="0" xfId="0" applyFont="1" applyAlignment="1">
      <alignment horizontal="left" vertical="top" wrapText="1" shrinkToFit="1"/>
    </xf>
    <xf numFmtId="0" fontId="8" fillId="0" borderId="0" xfId="0" applyFont="1" applyAlignment="1">
      <alignment wrapText="1" shrinkToFit="1"/>
    </xf>
    <xf numFmtId="0" fontId="12" fillId="0" borderId="0" xfId="0" applyFont="1" applyAlignment="1">
      <alignment/>
    </xf>
    <xf numFmtId="0" fontId="14" fillId="0" borderId="0" xfId="0" applyFont="1" applyAlignment="1">
      <alignment/>
    </xf>
    <xf numFmtId="0" fontId="12" fillId="0" borderId="0" xfId="0" applyFont="1" applyAlignment="1">
      <alignment horizontal="left"/>
    </xf>
    <xf numFmtId="166" fontId="12" fillId="0" borderId="0" xfId="15" applyNumberFormat="1" applyFont="1" applyAlignment="1">
      <alignment horizontal="center"/>
    </xf>
    <xf numFmtId="49" fontId="7" fillId="0" borderId="0" xfId="0" applyNumberFormat="1" applyFont="1" applyAlignment="1">
      <alignment horizontal="left"/>
    </xf>
    <xf numFmtId="41" fontId="8" fillId="0" borderId="12" xfId="0" applyNumberFormat="1" applyFont="1" applyBorder="1" applyAlignment="1">
      <alignment horizontal="right"/>
    </xf>
    <xf numFmtId="0" fontId="0" fillId="0" borderId="0" xfId="0" applyFont="1" applyAlignment="1">
      <alignment/>
    </xf>
    <xf numFmtId="0" fontId="5" fillId="0" borderId="0" xfId="0" applyFont="1" applyAlignment="1">
      <alignment horizontal="left" wrapText="1" shrinkToFit="1"/>
    </xf>
    <xf numFmtId="0" fontId="12"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wrapText="1" shrinkToFit="1"/>
    </xf>
    <xf numFmtId="0" fontId="8" fillId="0" borderId="0" xfId="0" applyNumberFormat="1" applyFont="1" applyAlignment="1">
      <alignment horizontal="left" vertical="top" wrapText="1" shrinkToFit="1"/>
    </xf>
    <xf numFmtId="0" fontId="7" fillId="0" borderId="0" xfId="0" applyFont="1" applyAlignment="1">
      <alignment wrapText="1"/>
    </xf>
    <xf numFmtId="0" fontId="8" fillId="0" borderId="0" xfId="0" applyFont="1" applyAlignment="1">
      <alignment wrapText="1" shrinkToFit="1"/>
    </xf>
    <xf numFmtId="0" fontId="8" fillId="0" borderId="0" xfId="0" applyFont="1" applyAlignment="1">
      <alignment horizontal="left" vertical="top" wrapText="1" shrinkToFit="1"/>
    </xf>
    <xf numFmtId="0" fontId="7" fillId="0" borderId="0" xfId="0" applyFont="1" applyAlignment="1">
      <alignment horizontal="center" vertical="top" wrapText="1" shrinkToFit="1"/>
    </xf>
    <xf numFmtId="0" fontId="3" fillId="0" borderId="0" xfId="0" applyFont="1" applyAlignment="1">
      <alignment horizontal="center" vertical="top" wrapText="1" shrinkToFit="1"/>
    </xf>
    <xf numFmtId="0" fontId="12" fillId="0" borderId="0" xfId="0" applyFont="1" applyAlignment="1">
      <alignment vertical="top" wrapText="1" shrinkToFit="1"/>
    </xf>
    <xf numFmtId="0" fontId="8" fillId="0" borderId="0" xfId="0" applyFont="1" applyAlignment="1">
      <alignment vertical="top" wrapText="1" shrinkToFit="1"/>
    </xf>
    <xf numFmtId="0" fontId="12" fillId="0" borderId="0" xfId="0" applyFont="1" applyAlignment="1">
      <alignment horizontal="left" wrapText="1" shrinkToFit="1"/>
    </xf>
    <xf numFmtId="0" fontId="8" fillId="0" borderId="0" xfId="0" applyFont="1" applyAlignment="1">
      <alignment horizontal="center"/>
    </xf>
    <xf numFmtId="0" fontId="8" fillId="0" borderId="15" xfId="0" applyFont="1" applyBorder="1" applyAlignment="1">
      <alignment horizontal="center"/>
    </xf>
    <xf numFmtId="0" fontId="8" fillId="0" borderId="13" xfId="0" applyFont="1" applyBorder="1" applyAlignment="1">
      <alignment horizontal="center"/>
    </xf>
    <xf numFmtId="0" fontId="8" fillId="0" borderId="16" xfId="0" applyFont="1" applyBorder="1" applyAlignment="1">
      <alignment horizontal="center"/>
    </xf>
    <xf numFmtId="0" fontId="8" fillId="0" borderId="0" xfId="0" applyFont="1" applyAlignment="1">
      <alignment wrapText="1"/>
    </xf>
    <xf numFmtId="0" fontId="12" fillId="0" borderId="0" xfId="0" applyFont="1" applyAlignment="1">
      <alignment horizontal="left" vertical="top" wrapText="1"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8</xdr:row>
      <xdr:rowOff>142875</xdr:rowOff>
    </xdr:from>
    <xdr:to>
      <xdr:col>5</xdr:col>
      <xdr:colOff>219075</xdr:colOff>
      <xdr:row>9</xdr:row>
      <xdr:rowOff>0</xdr:rowOff>
    </xdr:to>
    <xdr:sp>
      <xdr:nvSpPr>
        <xdr:cNvPr id="1" name="Line 6"/>
        <xdr:cNvSpPr>
          <a:spLocks/>
        </xdr:cNvSpPr>
      </xdr:nvSpPr>
      <xdr:spPr>
        <a:xfrm>
          <a:off x="2486025" y="128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8</xdr:row>
      <xdr:rowOff>142875</xdr:rowOff>
    </xdr:from>
    <xdr:to>
      <xdr:col>7</xdr:col>
      <xdr:colOff>476250</xdr:colOff>
      <xdr:row>8</xdr:row>
      <xdr:rowOff>142875</xdr:rowOff>
    </xdr:to>
    <xdr:sp>
      <xdr:nvSpPr>
        <xdr:cNvPr id="2" name="Line 7"/>
        <xdr:cNvSpPr>
          <a:spLocks/>
        </xdr:cNvSpPr>
      </xdr:nvSpPr>
      <xdr:spPr>
        <a:xfrm>
          <a:off x="3514725" y="128587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8</xdr:row>
      <xdr:rowOff>0</xdr:rowOff>
    </xdr:from>
    <xdr:to>
      <xdr:col>7</xdr:col>
      <xdr:colOff>676275</xdr:colOff>
      <xdr:row>10</xdr:row>
      <xdr:rowOff>0</xdr:rowOff>
    </xdr:to>
    <xdr:sp>
      <xdr:nvSpPr>
        <xdr:cNvPr id="3" name="AutoShape 11"/>
        <xdr:cNvSpPr>
          <a:spLocks/>
        </xdr:cNvSpPr>
      </xdr:nvSpPr>
      <xdr:spPr>
        <a:xfrm rot="5423613">
          <a:off x="2276475" y="1143000"/>
          <a:ext cx="217170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55"/>
  <sheetViews>
    <sheetView zoomScale="75" zoomScaleNormal="75" workbookViewId="0" topLeftCell="A1">
      <selection activeCell="A1" sqref="A1:C56"/>
    </sheetView>
  </sheetViews>
  <sheetFormatPr defaultColWidth="9.140625" defaultRowHeight="12.75"/>
  <cols>
    <col min="1" max="1" width="55.7109375" style="0" customWidth="1"/>
    <col min="2" max="3" width="16.7109375" style="0" customWidth="1"/>
    <col min="4" max="4" width="0" style="0" hidden="1" customWidth="1"/>
  </cols>
  <sheetData>
    <row r="1" spans="1:2" ht="12.75">
      <c r="A1" s="18" t="s">
        <v>169</v>
      </c>
      <c r="B1" s="9"/>
    </row>
    <row r="2" spans="1:2" ht="12.75">
      <c r="A2" s="9" t="s">
        <v>61</v>
      </c>
      <c r="B2" s="9"/>
    </row>
    <row r="3" spans="1:2" ht="12.75">
      <c r="A3" s="44" t="s">
        <v>260</v>
      </c>
      <c r="B3" s="9"/>
    </row>
    <row r="4" spans="1:2" ht="12.75">
      <c r="A4" s="9"/>
      <c r="B4" s="9"/>
    </row>
    <row r="5" spans="1:2" ht="12.75">
      <c r="A5" s="9"/>
      <c r="B5" s="9"/>
    </row>
    <row r="6" spans="1:2" ht="12.75">
      <c r="A6" s="9"/>
      <c r="B6" s="9"/>
    </row>
    <row r="7" spans="1:4" ht="12.75">
      <c r="A7" s="9" t="s">
        <v>303</v>
      </c>
      <c r="D7">
        <v>0.001</v>
      </c>
    </row>
    <row r="8" ht="12.75">
      <c r="A8" s="9" t="s">
        <v>306</v>
      </c>
    </row>
    <row r="9" spans="1:3" ht="12.75">
      <c r="A9" s="9"/>
      <c r="B9" s="10" t="s">
        <v>24</v>
      </c>
      <c r="C9" s="2" t="s">
        <v>25</v>
      </c>
    </row>
    <row r="10" spans="1:3" ht="12.75">
      <c r="A10" s="9"/>
      <c r="B10" s="10" t="s">
        <v>186</v>
      </c>
      <c r="C10" s="2" t="s">
        <v>228</v>
      </c>
    </row>
    <row r="11" spans="1:3" ht="12.75">
      <c r="A11" s="9"/>
      <c r="B11" s="10" t="s">
        <v>187</v>
      </c>
      <c r="C11" s="2" t="s">
        <v>229</v>
      </c>
    </row>
    <row r="12" spans="1:3" ht="12.75">
      <c r="A12" s="9"/>
      <c r="B12" s="10" t="s">
        <v>171</v>
      </c>
      <c r="C12" s="2" t="s">
        <v>230</v>
      </c>
    </row>
    <row r="13" spans="1:3" ht="12.75">
      <c r="A13" s="9"/>
      <c r="B13" s="10" t="s">
        <v>172</v>
      </c>
      <c r="C13" s="2" t="s">
        <v>231</v>
      </c>
    </row>
    <row r="14" spans="1:3" ht="12.75">
      <c r="A14" s="11"/>
      <c r="B14" s="20" t="s">
        <v>259</v>
      </c>
      <c r="C14" s="21" t="s">
        <v>251</v>
      </c>
    </row>
    <row r="15" spans="2:3" ht="12.75">
      <c r="B15" s="5" t="s">
        <v>173</v>
      </c>
      <c r="C15" s="5" t="s">
        <v>173</v>
      </c>
    </row>
    <row r="16" spans="1:2" ht="12.75">
      <c r="A16" s="9" t="s">
        <v>212</v>
      </c>
      <c r="B16" s="10"/>
    </row>
    <row r="17" spans="1:3" ht="12.75">
      <c r="A17" s="9" t="s">
        <v>213</v>
      </c>
      <c r="B17" s="51">
        <v>12473</v>
      </c>
      <c r="C17" s="52">
        <v>9496</v>
      </c>
    </row>
    <row r="18" spans="1:3" ht="12.75">
      <c r="A18" s="9" t="s">
        <v>214</v>
      </c>
      <c r="B18" s="12">
        <v>215000</v>
      </c>
      <c r="C18" s="52">
        <v>116032</v>
      </c>
    </row>
    <row r="19" spans="1:3" ht="12.75">
      <c r="A19" s="9" t="s">
        <v>222</v>
      </c>
      <c r="B19" s="12">
        <v>47677</v>
      </c>
      <c r="C19" s="52">
        <v>55171</v>
      </c>
    </row>
    <row r="20" spans="1:3" ht="12.75">
      <c r="A20" s="9" t="s">
        <v>227</v>
      </c>
      <c r="B20" s="45">
        <v>15666</v>
      </c>
      <c r="C20" s="60">
        <v>0</v>
      </c>
    </row>
    <row r="21" spans="1:3" ht="12.75">
      <c r="A21" s="9" t="s">
        <v>62</v>
      </c>
      <c r="B21" s="45">
        <v>229</v>
      </c>
      <c r="C21" s="60">
        <v>0</v>
      </c>
    </row>
    <row r="22" spans="1:3" ht="12.75">
      <c r="A22" s="9" t="s">
        <v>215</v>
      </c>
      <c r="B22" s="17">
        <v>4</v>
      </c>
      <c r="C22" s="53">
        <v>4</v>
      </c>
    </row>
    <row r="23" spans="1:3" ht="12.75">
      <c r="A23" s="9"/>
      <c r="B23" s="12">
        <f>SUM(B17:B22)</f>
        <v>291049</v>
      </c>
      <c r="C23" s="12">
        <f>SUM(C17:C22)</f>
        <v>180703</v>
      </c>
    </row>
    <row r="24" spans="1:3" ht="12.75">
      <c r="A24" s="9" t="s">
        <v>167</v>
      </c>
      <c r="B24" s="16"/>
      <c r="C24" s="54"/>
    </row>
    <row r="25" spans="1:3" ht="12.75">
      <c r="A25" s="19" t="s">
        <v>216</v>
      </c>
      <c r="B25" s="12">
        <v>377</v>
      </c>
      <c r="C25" s="54">
        <v>377</v>
      </c>
    </row>
    <row r="26" spans="1:3" ht="12.75">
      <c r="A26" s="19" t="s">
        <v>43</v>
      </c>
      <c r="B26" s="12">
        <v>31924</v>
      </c>
      <c r="C26" s="54">
        <v>0</v>
      </c>
    </row>
    <row r="27" spans="1:3" ht="12.75">
      <c r="A27" s="19" t="s">
        <v>162</v>
      </c>
      <c r="B27" s="12">
        <v>1581</v>
      </c>
      <c r="C27" s="54">
        <v>618</v>
      </c>
    </row>
    <row r="28" spans="1:3" ht="12.75">
      <c r="A28" s="9" t="s">
        <v>163</v>
      </c>
      <c r="B28" s="12">
        <v>2540</v>
      </c>
      <c r="C28" s="54">
        <v>1155</v>
      </c>
    </row>
    <row r="29" spans="1:3" ht="12.75">
      <c r="A29" s="9" t="s">
        <v>223</v>
      </c>
      <c r="B29" s="17">
        <v>218</v>
      </c>
      <c r="C29" s="54">
        <v>129</v>
      </c>
    </row>
    <row r="30" spans="1:3" ht="12.75">
      <c r="A30" s="9"/>
      <c r="B30" s="55">
        <f>SUM(B25:B29)</f>
        <v>36640</v>
      </c>
      <c r="C30" s="55">
        <f>SUM(C25:C29)</f>
        <v>2279</v>
      </c>
    </row>
    <row r="31" spans="1:3" ht="12.75">
      <c r="A31" s="9" t="s">
        <v>164</v>
      </c>
      <c r="B31" s="16"/>
      <c r="C31" s="2"/>
    </row>
    <row r="32" spans="1:3" ht="12.75">
      <c r="A32" s="9" t="s">
        <v>165</v>
      </c>
      <c r="B32" s="16">
        <v>11205</v>
      </c>
      <c r="C32" s="56">
        <v>2490</v>
      </c>
    </row>
    <row r="33" spans="1:3" ht="12.75">
      <c r="A33" s="9" t="s">
        <v>168</v>
      </c>
      <c r="B33" s="16">
        <v>56801</v>
      </c>
      <c r="C33" s="56">
        <f>35437+1011</f>
        <v>36448</v>
      </c>
    </row>
    <row r="34" spans="1:3" ht="12.75">
      <c r="A34" s="24" t="s">
        <v>217</v>
      </c>
      <c r="B34" s="16">
        <v>68351</v>
      </c>
      <c r="C34" s="1">
        <f>92454+1+10270</f>
        <v>102725</v>
      </c>
    </row>
    <row r="35" spans="1:3" ht="12.75">
      <c r="A35" s="24" t="s">
        <v>166</v>
      </c>
      <c r="B35" s="16">
        <v>1362</v>
      </c>
      <c r="C35" s="52">
        <v>1338</v>
      </c>
    </row>
    <row r="36" spans="1:3" ht="12.75">
      <c r="A36" s="43"/>
      <c r="B36" s="57">
        <f>SUM(B32:B35)</f>
        <v>137719</v>
      </c>
      <c r="C36" s="57">
        <f>SUM(C32:C35)</f>
        <v>143001</v>
      </c>
    </row>
    <row r="37" spans="1:3" ht="12.75">
      <c r="A37" s="9" t="s">
        <v>26</v>
      </c>
      <c r="B37" s="52">
        <f>+B30-B36</f>
        <v>-101079</v>
      </c>
      <c r="C37" s="52">
        <f>+C30-C36</f>
        <v>-140722</v>
      </c>
    </row>
    <row r="38" spans="1:3" ht="12.75">
      <c r="A38" s="9"/>
      <c r="B38" s="16"/>
      <c r="C38" s="52"/>
    </row>
    <row r="39" spans="1:3" ht="12.75">
      <c r="A39" s="9" t="s">
        <v>218</v>
      </c>
      <c r="B39" s="16"/>
      <c r="C39" s="52"/>
    </row>
    <row r="40" spans="1:3" ht="12.75">
      <c r="A40" s="9" t="s">
        <v>217</v>
      </c>
      <c r="B40" s="16">
        <v>-50753</v>
      </c>
      <c r="C40" s="52">
        <v>-940</v>
      </c>
    </row>
    <row r="41" spans="1:3" ht="13.5" thickBot="1">
      <c r="A41" s="9"/>
      <c r="B41" s="46">
        <f>+B23+B37+B40</f>
        <v>139217</v>
      </c>
      <c r="C41" s="46">
        <f>+C23+C37+C40</f>
        <v>39041</v>
      </c>
    </row>
    <row r="42" spans="1:3" ht="13.5" thickTop="1">
      <c r="A42" s="9" t="s">
        <v>219</v>
      </c>
      <c r="B42" s="16"/>
      <c r="C42" s="2"/>
    </row>
    <row r="43" spans="1:3" ht="12.75">
      <c r="A43" s="9" t="s">
        <v>224</v>
      </c>
      <c r="B43" s="16"/>
      <c r="C43" s="2"/>
    </row>
    <row r="44" spans="1:3" ht="12.75">
      <c r="A44" s="9" t="s">
        <v>225</v>
      </c>
      <c r="B44" s="16">
        <v>123360</v>
      </c>
      <c r="C44" s="52">
        <v>112146</v>
      </c>
    </row>
    <row r="45" spans="1:3" ht="12.75">
      <c r="A45" s="9" t="s">
        <v>226</v>
      </c>
      <c r="B45" s="16">
        <v>249797</v>
      </c>
      <c r="C45" s="52">
        <f>249797</f>
        <v>249797</v>
      </c>
    </row>
    <row r="46" spans="1:3" ht="12.75">
      <c r="A46" s="9" t="s">
        <v>220</v>
      </c>
      <c r="B46" s="16">
        <v>284</v>
      </c>
      <c r="C46" s="52">
        <v>286</v>
      </c>
    </row>
    <row r="47" spans="1:3" ht="12.75">
      <c r="A47" s="9" t="s">
        <v>221</v>
      </c>
      <c r="B47" s="15">
        <v>-236867</v>
      </c>
      <c r="C47" s="53">
        <v>-326050</v>
      </c>
    </row>
    <row r="48" spans="1:3" ht="12.75">
      <c r="A48" s="9"/>
      <c r="B48" s="52">
        <f>SUM(B44:B47)</f>
        <v>136574</v>
      </c>
      <c r="C48" s="52">
        <f>SUM(C44:C47)</f>
        <v>36179</v>
      </c>
    </row>
    <row r="49" spans="1:3" ht="12.75">
      <c r="A49" s="9" t="s">
        <v>161</v>
      </c>
      <c r="B49" s="15">
        <v>2643</v>
      </c>
      <c r="C49" s="52">
        <v>2862</v>
      </c>
    </row>
    <row r="50" spans="1:3" ht="13.5" thickBot="1">
      <c r="A50" s="9"/>
      <c r="B50" s="46">
        <f>+B48+B49</f>
        <v>139217</v>
      </c>
      <c r="C50" s="46">
        <f>+C48+C49</f>
        <v>39041</v>
      </c>
    </row>
    <row r="51" spans="2:3" ht="13.5" thickTop="1">
      <c r="B51" s="2"/>
      <c r="C51" s="2"/>
    </row>
    <row r="52" spans="1:3" ht="12.75">
      <c r="A52" t="s">
        <v>232</v>
      </c>
      <c r="B52" s="180">
        <v>102</v>
      </c>
      <c r="C52" s="54">
        <v>32</v>
      </c>
    </row>
    <row r="54" ht="12.75">
      <c r="A54" t="s">
        <v>304</v>
      </c>
    </row>
    <row r="55" ht="12.75">
      <c r="A55" t="s">
        <v>63</v>
      </c>
    </row>
  </sheetData>
  <printOptions horizontalCentered="1"/>
  <pageMargins left="0.75" right="0.75" top="1" bottom="1" header="0.5" footer="0.5"/>
  <pageSetup fitToHeight="1" fitToWidth="1" horizontalDpi="360" verticalDpi="360" orientation="portrait" scale="92" r:id="rId1"/>
</worksheet>
</file>

<file path=xl/worksheets/sheet2.xml><?xml version="1.0" encoding="utf-8"?>
<worksheet xmlns="http://schemas.openxmlformats.org/spreadsheetml/2006/main" xmlns:r="http://schemas.openxmlformats.org/officeDocument/2006/relationships">
  <dimension ref="A1:Z116"/>
  <sheetViews>
    <sheetView zoomScale="75" zoomScaleNormal="75" workbookViewId="0" topLeftCell="A1">
      <selection activeCell="A1" sqref="A1:H59"/>
    </sheetView>
  </sheetViews>
  <sheetFormatPr defaultColWidth="9.140625" defaultRowHeight="12.75"/>
  <cols>
    <col min="1" max="1" width="4.7109375" style="0" customWidth="1"/>
    <col min="2" max="2" width="3.140625" style="2" customWidth="1"/>
    <col min="3" max="3" width="3.421875" style="2" customWidth="1"/>
    <col min="4" max="4" width="43.421875" style="0" bestFit="1" customWidth="1"/>
    <col min="5" max="5" width="21.57421875" style="0" bestFit="1" customWidth="1"/>
    <col min="6" max="6" width="19.7109375" style="0" bestFit="1" customWidth="1"/>
    <col min="7" max="7" width="21.57421875" style="0" bestFit="1" customWidth="1"/>
    <col min="8" max="8" width="20.421875" style="0" bestFit="1" customWidth="1"/>
    <col min="9" max="9" width="9.8515625" style="0" customWidth="1"/>
  </cols>
  <sheetData>
    <row r="1" spans="1:5" ht="12.75">
      <c r="A1" s="18" t="s">
        <v>169</v>
      </c>
      <c r="E1" s="7"/>
    </row>
    <row r="2" ht="12.75">
      <c r="A2" t="s">
        <v>38</v>
      </c>
    </row>
    <row r="4" ht="12.75">
      <c r="A4" t="s">
        <v>170</v>
      </c>
    </row>
    <row r="6" ht="12.75">
      <c r="A6" t="s">
        <v>33</v>
      </c>
    </row>
    <row r="7" ht="12.75">
      <c r="A7" t="s">
        <v>305</v>
      </c>
    </row>
    <row r="8" ht="12.75">
      <c r="D8" s="76"/>
    </row>
    <row r="9" spans="1:8" ht="12.75">
      <c r="A9" s="25"/>
      <c r="B9" s="26"/>
      <c r="C9" s="40"/>
      <c r="D9" s="107"/>
      <c r="E9" s="25"/>
      <c r="F9" s="37"/>
      <c r="G9" s="37"/>
      <c r="H9" s="32" t="s">
        <v>65</v>
      </c>
    </row>
    <row r="10" spans="1:8" ht="12.75">
      <c r="A10" s="28"/>
      <c r="B10" s="5"/>
      <c r="C10" s="41"/>
      <c r="D10" s="106"/>
      <c r="E10" s="75" t="s">
        <v>171</v>
      </c>
      <c r="F10" s="33" t="s">
        <v>65</v>
      </c>
      <c r="G10" s="33" t="s">
        <v>255</v>
      </c>
      <c r="H10" s="33" t="s">
        <v>255</v>
      </c>
    </row>
    <row r="11" spans="1:8" ht="12.75">
      <c r="A11" s="28"/>
      <c r="B11" s="5"/>
      <c r="C11" s="41"/>
      <c r="D11" s="29"/>
      <c r="E11" s="75" t="s">
        <v>172</v>
      </c>
      <c r="F11" s="33" t="s">
        <v>172</v>
      </c>
      <c r="G11" s="33" t="s">
        <v>66</v>
      </c>
      <c r="H11" s="33" t="s">
        <v>66</v>
      </c>
    </row>
    <row r="12" spans="1:9" ht="12.75">
      <c r="A12" s="28"/>
      <c r="B12" s="5"/>
      <c r="C12" s="41"/>
      <c r="D12" s="29"/>
      <c r="E12" s="75" t="s">
        <v>64</v>
      </c>
      <c r="F12" s="33" t="s">
        <v>64</v>
      </c>
      <c r="G12" s="33" t="s">
        <v>67</v>
      </c>
      <c r="H12" s="33" t="s">
        <v>67</v>
      </c>
      <c r="I12" s="2"/>
    </row>
    <row r="13" spans="1:9" ht="12.75">
      <c r="A13" s="28"/>
      <c r="B13" s="5"/>
      <c r="C13" s="41"/>
      <c r="D13" s="29"/>
      <c r="E13" s="104" t="s">
        <v>39</v>
      </c>
      <c r="F13" s="59" t="s">
        <v>40</v>
      </c>
      <c r="G13" s="59" t="s">
        <v>39</v>
      </c>
      <c r="H13" s="59" t="s">
        <v>40</v>
      </c>
      <c r="I13" s="23"/>
    </row>
    <row r="14" spans="1:9" ht="12.75">
      <c r="A14" s="30"/>
      <c r="B14" s="4"/>
      <c r="C14" s="42"/>
      <c r="D14" s="31"/>
      <c r="E14" s="105" t="s">
        <v>173</v>
      </c>
      <c r="F14" s="34" t="s">
        <v>173</v>
      </c>
      <c r="G14" s="34" t="s">
        <v>173</v>
      </c>
      <c r="H14" s="34" t="s">
        <v>173</v>
      </c>
      <c r="I14" s="2"/>
    </row>
    <row r="15" spans="1:8" ht="12.75">
      <c r="A15" s="28"/>
      <c r="B15" s="5"/>
      <c r="C15" s="5"/>
      <c r="D15" s="25"/>
      <c r="E15" s="77"/>
      <c r="F15" s="77"/>
      <c r="G15" s="78"/>
      <c r="H15" s="77"/>
    </row>
    <row r="16" spans="1:8" ht="12.75">
      <c r="A16" s="38">
        <v>1</v>
      </c>
      <c r="B16" s="4" t="s">
        <v>174</v>
      </c>
      <c r="C16" s="4"/>
      <c r="D16" s="30" t="s">
        <v>235</v>
      </c>
      <c r="E16" s="74">
        <v>3160</v>
      </c>
      <c r="F16" s="80">
        <v>3010</v>
      </c>
      <c r="G16" s="79">
        <v>6141</v>
      </c>
      <c r="H16" s="102">
        <v>5860</v>
      </c>
    </row>
    <row r="17" spans="1:8" ht="12.75">
      <c r="A17" s="28"/>
      <c r="B17" s="5"/>
      <c r="C17" s="5"/>
      <c r="D17" s="28"/>
      <c r="E17" s="81"/>
      <c r="F17" s="50"/>
      <c r="G17" s="82"/>
      <c r="H17" s="81"/>
    </row>
    <row r="18" spans="1:8" ht="12.75">
      <c r="A18" s="38"/>
      <c r="B18" s="4" t="s">
        <v>175</v>
      </c>
      <c r="C18" s="4"/>
      <c r="D18" s="30" t="s">
        <v>28</v>
      </c>
      <c r="E18" s="74">
        <f>-E16-E20+E22</f>
        <v>-2320</v>
      </c>
      <c r="F18" s="74">
        <f>-F16-F20+F22</f>
        <v>-2666</v>
      </c>
      <c r="G18" s="87">
        <f>-G16-G20+G22</f>
        <v>-4565</v>
      </c>
      <c r="H18" s="74">
        <f>-H16-H20+H22</f>
        <v>-4887</v>
      </c>
    </row>
    <row r="19" spans="1:8" ht="12.75">
      <c r="A19" s="28"/>
      <c r="B19" s="5"/>
      <c r="C19" s="5"/>
      <c r="D19" s="28"/>
      <c r="E19" s="81"/>
      <c r="F19" s="35"/>
      <c r="G19" s="82"/>
      <c r="H19" s="81"/>
    </row>
    <row r="20" spans="1:8" ht="12.75">
      <c r="A20" s="39"/>
      <c r="B20" s="4" t="s">
        <v>176</v>
      </c>
      <c r="C20" s="4"/>
      <c r="D20" s="30" t="s">
        <v>29</v>
      </c>
      <c r="E20" s="74">
        <v>13</v>
      </c>
      <c r="F20" s="35">
        <v>391</v>
      </c>
      <c r="G20" s="83">
        <v>88</v>
      </c>
      <c r="H20" s="74">
        <v>436</v>
      </c>
    </row>
    <row r="21" spans="1:8" ht="12.75">
      <c r="A21" s="25"/>
      <c r="B21" s="26"/>
      <c r="C21" s="40"/>
      <c r="D21" s="28"/>
      <c r="E21" s="81"/>
      <c r="F21" s="37"/>
      <c r="G21" s="82"/>
      <c r="H21" s="84"/>
    </row>
    <row r="22" spans="1:26" ht="12.75">
      <c r="A22" s="38">
        <v>2</v>
      </c>
      <c r="B22" s="4" t="s">
        <v>174</v>
      </c>
      <c r="C22" s="42"/>
      <c r="D22" s="30" t="s">
        <v>30</v>
      </c>
      <c r="E22" s="74">
        <v>853</v>
      </c>
      <c r="F22" s="74">
        <v>735</v>
      </c>
      <c r="G22" s="79">
        <v>1664</v>
      </c>
      <c r="H22" s="74">
        <f>H28-H26-H24</f>
        <v>1409</v>
      </c>
      <c r="I22" s="22"/>
      <c r="K22" s="22"/>
      <c r="L22" s="22"/>
      <c r="M22" s="22"/>
      <c r="N22" s="22"/>
      <c r="O22" s="22"/>
      <c r="P22" s="22"/>
      <c r="Q22" s="22"/>
      <c r="R22" s="22"/>
      <c r="S22" s="22"/>
      <c r="T22" s="22"/>
      <c r="U22" s="22"/>
      <c r="V22" s="22"/>
      <c r="W22" s="22"/>
      <c r="X22" s="22"/>
      <c r="Y22" s="22"/>
      <c r="Z22" s="22"/>
    </row>
    <row r="23" spans="1:8" ht="12.75">
      <c r="A23" s="28"/>
      <c r="B23" s="5"/>
      <c r="C23" s="5"/>
      <c r="D23" s="28"/>
      <c r="E23" s="81"/>
      <c r="F23" s="35"/>
      <c r="G23" s="82"/>
      <c r="H23" s="81"/>
    </row>
    <row r="24" spans="1:8" ht="12.75">
      <c r="A24" s="30"/>
      <c r="B24" s="4" t="s">
        <v>175</v>
      </c>
      <c r="C24" s="4"/>
      <c r="D24" s="30" t="s">
        <v>236</v>
      </c>
      <c r="E24" s="74">
        <v>-1825</v>
      </c>
      <c r="F24" s="58">
        <v>-2407</v>
      </c>
      <c r="G24" s="79">
        <v>-4346</v>
      </c>
      <c r="H24" s="74">
        <v>-4833</v>
      </c>
    </row>
    <row r="25" spans="1:8" ht="12.75">
      <c r="A25" s="28"/>
      <c r="B25" s="5"/>
      <c r="C25" s="5"/>
      <c r="D25" s="28"/>
      <c r="E25" s="84"/>
      <c r="F25" s="37"/>
      <c r="G25" s="88"/>
      <c r="H25" s="81"/>
    </row>
    <row r="26" spans="1:8" ht="12.75">
      <c r="A26" s="30"/>
      <c r="B26" s="85" t="s">
        <v>176</v>
      </c>
      <c r="C26" s="4"/>
      <c r="D26" s="30" t="s">
        <v>41</v>
      </c>
      <c r="E26" s="74">
        <v>-37</v>
      </c>
      <c r="F26" s="36">
        <v>0</v>
      </c>
      <c r="G26" s="79">
        <v>-75</v>
      </c>
      <c r="H26" s="74">
        <v>0</v>
      </c>
    </row>
    <row r="27" spans="1:8" ht="12.75">
      <c r="A27" s="25"/>
      <c r="B27" s="26"/>
      <c r="C27" s="40"/>
      <c r="D27" s="28"/>
      <c r="E27" s="81"/>
      <c r="F27" s="35"/>
      <c r="G27" s="82"/>
      <c r="H27" s="81"/>
    </row>
    <row r="28" spans="1:8" ht="12.75">
      <c r="A28" s="30"/>
      <c r="B28" s="4" t="s">
        <v>177</v>
      </c>
      <c r="C28" s="42"/>
      <c r="D28" s="30" t="s">
        <v>32</v>
      </c>
      <c r="E28" s="74">
        <v>-1009</v>
      </c>
      <c r="F28" s="58">
        <v>-1672</v>
      </c>
      <c r="G28" s="82">
        <v>-2757</v>
      </c>
      <c r="H28" s="74">
        <v>-3424</v>
      </c>
    </row>
    <row r="29" spans="1:8" ht="12.75">
      <c r="A29" s="28"/>
      <c r="B29" s="5"/>
      <c r="C29" s="5"/>
      <c r="D29" s="28"/>
      <c r="E29" s="81"/>
      <c r="F29" s="37"/>
      <c r="G29" s="86"/>
      <c r="H29" s="81"/>
    </row>
    <row r="30" spans="1:8" ht="12.75">
      <c r="A30" s="30"/>
      <c r="B30" s="4" t="s">
        <v>178</v>
      </c>
      <c r="C30" s="4"/>
      <c r="D30" s="30" t="s">
        <v>31</v>
      </c>
      <c r="E30" s="74">
        <v>0</v>
      </c>
      <c r="F30" s="36">
        <v>0</v>
      </c>
      <c r="G30" s="87">
        <v>0</v>
      </c>
      <c r="H30" s="74">
        <v>0</v>
      </c>
    </row>
    <row r="31" spans="1:8" ht="12.75">
      <c r="A31" s="28"/>
      <c r="B31" s="5"/>
      <c r="C31" s="5"/>
      <c r="D31" s="28"/>
      <c r="E31" s="84"/>
      <c r="F31" s="35"/>
      <c r="G31" s="82"/>
      <c r="H31" s="81"/>
    </row>
    <row r="32" spans="1:8" ht="12.75">
      <c r="A32" s="28"/>
      <c r="B32" s="5" t="s">
        <v>179</v>
      </c>
      <c r="C32" s="5" t="s">
        <v>182</v>
      </c>
      <c r="D32" s="28" t="s">
        <v>237</v>
      </c>
      <c r="E32" s="81">
        <v>-1009</v>
      </c>
      <c r="F32" s="167">
        <v>-1672</v>
      </c>
      <c r="G32" s="82">
        <v>-2757</v>
      </c>
      <c r="H32" s="81">
        <v>-3424</v>
      </c>
    </row>
    <row r="33" spans="1:8" ht="12.75">
      <c r="A33" s="28"/>
      <c r="B33" s="5"/>
      <c r="C33" s="5"/>
      <c r="D33" s="30" t="s">
        <v>238</v>
      </c>
      <c r="E33" s="74"/>
      <c r="F33" s="36"/>
      <c r="G33" s="79"/>
      <c r="H33" s="74"/>
    </row>
    <row r="34" spans="1:8" ht="12.75">
      <c r="A34" s="28"/>
      <c r="B34" s="5"/>
      <c r="C34" s="5"/>
      <c r="D34" s="28"/>
      <c r="E34" s="81"/>
      <c r="F34" s="35"/>
      <c r="G34" s="82"/>
      <c r="H34" s="81"/>
    </row>
    <row r="35" spans="1:8" ht="12.75">
      <c r="A35" s="30"/>
      <c r="B35" s="4"/>
      <c r="C35" s="4" t="s">
        <v>183</v>
      </c>
      <c r="D35" s="30" t="s">
        <v>239</v>
      </c>
      <c r="E35" s="74">
        <v>243</v>
      </c>
      <c r="F35" s="36">
        <v>82</v>
      </c>
      <c r="G35" s="79">
        <v>476</v>
      </c>
      <c r="H35" s="74">
        <v>159</v>
      </c>
    </row>
    <row r="36" spans="1:8" ht="12.75">
      <c r="A36" s="25"/>
      <c r="B36" s="26"/>
      <c r="C36" s="26"/>
      <c r="D36" s="37"/>
      <c r="E36" s="84"/>
      <c r="F36" s="37"/>
      <c r="G36" s="88"/>
      <c r="H36" s="84"/>
    </row>
    <row r="37" spans="1:8" ht="12.75">
      <c r="A37" s="30"/>
      <c r="B37" s="4" t="s">
        <v>180</v>
      </c>
      <c r="C37" s="4"/>
      <c r="D37" s="36" t="s">
        <v>287</v>
      </c>
      <c r="E37" s="74">
        <v>91464</v>
      </c>
      <c r="F37" s="36">
        <v>0</v>
      </c>
      <c r="G37" s="79">
        <v>91464</v>
      </c>
      <c r="H37" s="74">
        <v>0</v>
      </c>
    </row>
    <row r="38" spans="1:8" ht="12.75">
      <c r="A38" s="28"/>
      <c r="B38" s="5"/>
      <c r="C38" s="5"/>
      <c r="D38" s="28"/>
      <c r="E38" s="81"/>
      <c r="F38" s="35"/>
      <c r="G38" s="82"/>
      <c r="H38" s="81"/>
    </row>
    <row r="39" spans="1:8" ht="12.75">
      <c r="A39" s="28"/>
      <c r="B39" s="5" t="s">
        <v>181</v>
      </c>
      <c r="C39" s="5"/>
      <c r="D39" s="28" t="s">
        <v>240</v>
      </c>
      <c r="E39" s="81">
        <f>+E32+E35+E37</f>
        <v>90698</v>
      </c>
      <c r="F39" s="81">
        <v>-1590</v>
      </c>
      <c r="G39" s="82">
        <f>+G32+G35+G37</f>
        <v>89183</v>
      </c>
      <c r="H39" s="81">
        <v>-3265</v>
      </c>
    </row>
    <row r="40" spans="1:8" ht="12.75">
      <c r="A40" s="30"/>
      <c r="B40" s="4"/>
      <c r="C40" s="4"/>
      <c r="D40" s="30" t="s">
        <v>241</v>
      </c>
      <c r="E40" s="74"/>
      <c r="F40" s="81"/>
      <c r="G40" s="79"/>
      <c r="H40" s="74"/>
    </row>
    <row r="41" spans="1:8" ht="12.75">
      <c r="A41" s="28"/>
      <c r="B41" s="5"/>
      <c r="C41" s="5"/>
      <c r="D41" s="28"/>
      <c r="E41" s="84"/>
      <c r="F41" s="84"/>
      <c r="G41" s="82"/>
      <c r="H41" s="81"/>
    </row>
    <row r="42" spans="1:8" ht="12.75">
      <c r="A42" s="28"/>
      <c r="B42" s="5" t="s">
        <v>182</v>
      </c>
      <c r="C42" s="5"/>
      <c r="D42" s="28" t="s">
        <v>246</v>
      </c>
      <c r="E42" s="81">
        <f>+E39</f>
        <v>90698</v>
      </c>
      <c r="F42" s="81">
        <v>-1590</v>
      </c>
      <c r="G42" s="82">
        <f>+G39</f>
        <v>89183</v>
      </c>
      <c r="H42" s="81">
        <v>-3265</v>
      </c>
    </row>
    <row r="43" spans="1:8" ht="12.75">
      <c r="A43" s="30"/>
      <c r="B43" s="4"/>
      <c r="C43" s="4"/>
      <c r="D43" s="28" t="s">
        <v>242</v>
      </c>
      <c r="E43" s="74"/>
      <c r="F43" s="36"/>
      <c r="G43" s="82"/>
      <c r="H43" s="81"/>
    </row>
    <row r="44" spans="1:8" ht="12.75">
      <c r="A44" s="28"/>
      <c r="B44" s="5"/>
      <c r="C44" s="5"/>
      <c r="D44" s="25"/>
      <c r="E44" s="84"/>
      <c r="F44" s="35"/>
      <c r="G44" s="88"/>
      <c r="H44" s="84"/>
    </row>
    <row r="45" spans="1:8" ht="12.75">
      <c r="A45" s="28">
        <v>3</v>
      </c>
      <c r="B45" s="5"/>
      <c r="C45" s="5"/>
      <c r="D45" s="28" t="s">
        <v>288</v>
      </c>
      <c r="E45" s="81"/>
      <c r="F45" s="35"/>
      <c r="G45" s="82"/>
      <c r="H45" s="81"/>
    </row>
    <row r="46" spans="1:8" ht="12.75">
      <c r="A46" s="28"/>
      <c r="B46" s="5"/>
      <c r="C46" s="5"/>
      <c r="D46" s="28" t="s">
        <v>184</v>
      </c>
      <c r="E46" s="81"/>
      <c r="F46" s="35"/>
      <c r="G46" s="82"/>
      <c r="H46" s="81"/>
    </row>
    <row r="47" spans="1:8" ht="12.75">
      <c r="A47" s="30"/>
      <c r="B47" s="4"/>
      <c r="C47" s="4"/>
      <c r="D47" s="30" t="s">
        <v>243</v>
      </c>
      <c r="E47" s="74"/>
      <c r="F47" s="35"/>
      <c r="G47" s="79"/>
      <c r="H47" s="74"/>
    </row>
    <row r="48" spans="1:8" ht="12.75">
      <c r="A48" s="28"/>
      <c r="B48" s="5"/>
      <c r="C48" s="5"/>
      <c r="D48" s="28"/>
      <c r="E48" s="81"/>
      <c r="F48" s="37"/>
      <c r="G48" s="82"/>
      <c r="H48" s="81"/>
    </row>
    <row r="49" spans="1:10" ht="12.75">
      <c r="A49" s="30"/>
      <c r="B49" s="4" t="s">
        <v>174</v>
      </c>
      <c r="C49" s="4"/>
      <c r="D49" s="30" t="s">
        <v>42</v>
      </c>
      <c r="E49" s="89">
        <v>76.4</v>
      </c>
      <c r="F49" s="36">
        <v>-1.42</v>
      </c>
      <c r="G49" s="101">
        <v>75.1</v>
      </c>
      <c r="H49" s="89">
        <f>ROUND(H42/112146*100,2)</f>
        <v>-2.91</v>
      </c>
      <c r="J49" s="91"/>
    </row>
    <row r="50" spans="1:8" ht="12.75">
      <c r="A50" s="28"/>
      <c r="B50" s="5"/>
      <c r="C50" s="5"/>
      <c r="D50" s="28"/>
      <c r="E50" s="90"/>
      <c r="F50" s="35"/>
      <c r="H50" s="103"/>
    </row>
    <row r="51" spans="1:8" ht="12.75">
      <c r="A51" s="30"/>
      <c r="B51" s="4" t="s">
        <v>175</v>
      </c>
      <c r="C51" s="4"/>
      <c r="D51" s="30" t="s">
        <v>244</v>
      </c>
      <c r="E51" s="92">
        <v>0</v>
      </c>
      <c r="F51" s="48">
        <v>0</v>
      </c>
      <c r="G51" s="93">
        <v>0</v>
      </c>
      <c r="H51" s="92">
        <v>0</v>
      </c>
    </row>
    <row r="52" spans="1:8" ht="12.75">
      <c r="A52" s="28"/>
      <c r="B52" s="5"/>
      <c r="C52" s="5"/>
      <c r="D52" s="28"/>
      <c r="E52" s="81"/>
      <c r="F52" s="37"/>
      <c r="G52" s="82"/>
      <c r="H52" s="81"/>
    </row>
    <row r="53" spans="1:8" ht="12.75">
      <c r="A53" s="30">
        <v>4</v>
      </c>
      <c r="B53" s="4" t="s">
        <v>174</v>
      </c>
      <c r="C53" s="4"/>
      <c r="D53" s="30" t="s">
        <v>185</v>
      </c>
      <c r="E53" s="94">
        <v>0</v>
      </c>
      <c r="F53" s="49">
        <v>0</v>
      </c>
      <c r="G53" s="95">
        <v>0</v>
      </c>
      <c r="H53" s="94">
        <v>0</v>
      </c>
    </row>
    <row r="54" spans="1:8" ht="12.75">
      <c r="A54" s="28"/>
      <c r="B54" s="5"/>
      <c r="C54" s="5"/>
      <c r="D54" s="28"/>
      <c r="E54" s="96"/>
      <c r="F54" s="96"/>
      <c r="G54" s="27"/>
      <c r="H54" s="37"/>
    </row>
    <row r="55" spans="1:8" ht="12.75">
      <c r="A55" s="30"/>
      <c r="B55" s="4" t="s">
        <v>175</v>
      </c>
      <c r="C55" s="4"/>
      <c r="D55" s="30" t="s">
        <v>245</v>
      </c>
      <c r="E55" s="47"/>
      <c r="F55" s="36"/>
      <c r="G55" s="3"/>
      <c r="H55" s="36"/>
    </row>
    <row r="56" ht="12.75">
      <c r="E56" s="6"/>
    </row>
    <row r="57" spans="1:8" ht="12.75">
      <c r="A57" t="s">
        <v>307</v>
      </c>
      <c r="E57" s="2"/>
      <c r="F57" s="2"/>
      <c r="G57" s="2"/>
      <c r="H57" s="2"/>
    </row>
    <row r="58" spans="5:8" ht="12.75">
      <c r="E58" s="2"/>
      <c r="F58" s="2"/>
      <c r="G58" s="2"/>
      <c r="H58" s="2"/>
    </row>
    <row r="59" spans="5:8" ht="12.75">
      <c r="E59" s="2"/>
      <c r="F59" s="2"/>
      <c r="G59" s="2"/>
      <c r="H59" s="54"/>
    </row>
    <row r="60" spans="5:8" ht="12.75">
      <c r="E60" s="2"/>
      <c r="F60" s="2"/>
      <c r="G60" s="2"/>
      <c r="H60" s="2"/>
    </row>
    <row r="61" ht="12.75">
      <c r="F61" s="2"/>
    </row>
    <row r="62" spans="1:8" ht="12.75">
      <c r="A62" s="7"/>
      <c r="F62" s="97"/>
      <c r="G62" s="22"/>
      <c r="H62" s="97"/>
    </row>
    <row r="63" spans="5:8" ht="12.75">
      <c r="E63" s="22"/>
      <c r="F63" s="22"/>
      <c r="G63" s="22"/>
      <c r="H63" s="22"/>
    </row>
    <row r="64" spans="1:8" ht="12.75">
      <c r="A64" s="7"/>
      <c r="F64" s="22"/>
      <c r="G64" s="22"/>
      <c r="H64" s="22"/>
    </row>
    <row r="65" spans="5:8" ht="12.75">
      <c r="E65" s="22"/>
      <c r="F65" s="22"/>
      <c r="G65" s="22"/>
      <c r="H65" s="22"/>
    </row>
    <row r="66" spans="1:8" ht="12.75">
      <c r="A66" s="8"/>
      <c r="F66" s="22"/>
      <c r="G66" s="22"/>
      <c r="H66" s="22"/>
    </row>
    <row r="67" spans="5:8" ht="12.75">
      <c r="E67" s="22"/>
      <c r="F67" s="22"/>
      <c r="G67" s="22"/>
      <c r="H67" s="22"/>
    </row>
    <row r="68" spans="1:8" ht="12.75">
      <c r="A68" s="7"/>
      <c r="E68" s="22"/>
      <c r="F68" s="22"/>
      <c r="G68" s="22"/>
      <c r="H68" s="22"/>
    </row>
    <row r="69" spans="1:8" ht="12.75">
      <c r="A69" s="7"/>
      <c r="E69" s="22"/>
      <c r="F69" s="22"/>
      <c r="G69" s="22"/>
      <c r="H69" s="22"/>
    </row>
    <row r="70" spans="5:8" ht="12.75">
      <c r="E70" s="22"/>
      <c r="F70" s="22"/>
      <c r="G70" s="22"/>
      <c r="H70" s="22"/>
    </row>
    <row r="71" spans="5:8" ht="12.75">
      <c r="E71" s="22"/>
      <c r="F71" s="22"/>
      <c r="G71" s="22"/>
      <c r="H71" s="22"/>
    </row>
    <row r="72" spans="5:8" ht="12.75">
      <c r="E72" s="22"/>
      <c r="F72" s="22"/>
      <c r="G72" s="22"/>
      <c r="H72" s="22"/>
    </row>
    <row r="73" spans="6:8" ht="12.75">
      <c r="F73" s="22"/>
      <c r="G73" s="22"/>
      <c r="H73" s="22"/>
    </row>
    <row r="74" spans="5:8" ht="12.75">
      <c r="E74" s="22"/>
      <c r="F74" s="22"/>
      <c r="G74" s="22"/>
      <c r="H74" s="22"/>
    </row>
    <row r="75" spans="2:8" ht="12.75">
      <c r="B75" s="98"/>
      <c r="F75" s="22"/>
      <c r="G75" s="22"/>
      <c r="H75" s="22"/>
    </row>
    <row r="76" spans="5:8" ht="12.75">
      <c r="E76" s="22"/>
      <c r="F76" s="22"/>
      <c r="G76" s="22"/>
      <c r="H76" s="22"/>
    </row>
    <row r="77" spans="5:8" ht="12.75">
      <c r="E77" s="22"/>
      <c r="F77" s="22"/>
      <c r="G77" s="22"/>
      <c r="H77" s="22"/>
    </row>
    <row r="78" spans="5:8" ht="12.75">
      <c r="E78" s="22"/>
      <c r="F78" s="22"/>
      <c r="G78" s="22"/>
      <c r="H78" s="22"/>
    </row>
    <row r="79" spans="6:8" ht="12.75">
      <c r="F79" s="22"/>
      <c r="G79" s="22"/>
      <c r="H79" s="22"/>
    </row>
    <row r="80" spans="5:8" ht="12.75">
      <c r="E80" s="22"/>
      <c r="F80" s="22"/>
      <c r="G80" s="22"/>
      <c r="H80" s="22"/>
    </row>
    <row r="81" spans="5:8" ht="12.75">
      <c r="E81" s="22"/>
      <c r="F81" s="22"/>
      <c r="G81" s="22"/>
      <c r="H81" s="22"/>
    </row>
    <row r="82" spans="5:8" ht="12.75">
      <c r="E82" s="22"/>
      <c r="F82" s="22"/>
      <c r="G82" s="22"/>
      <c r="H82" s="22"/>
    </row>
    <row r="83" spans="5:8" ht="12.75">
      <c r="E83" s="22"/>
      <c r="F83" s="22"/>
      <c r="G83" s="22"/>
      <c r="H83" s="22"/>
    </row>
    <row r="84" spans="5:8" ht="12.75">
      <c r="E84" s="22"/>
      <c r="F84" s="22"/>
      <c r="G84" s="22"/>
      <c r="H84" s="22"/>
    </row>
    <row r="85" spans="5:8" ht="12.75">
      <c r="E85" s="22"/>
      <c r="F85" s="22"/>
      <c r="G85" s="22"/>
      <c r="H85" s="22"/>
    </row>
    <row r="86" spans="6:8" ht="12.75">
      <c r="F86" s="22"/>
      <c r="G86" s="22"/>
      <c r="H86" s="22"/>
    </row>
    <row r="87" spans="5:8" ht="12.75">
      <c r="E87" s="22"/>
      <c r="F87" s="22"/>
      <c r="G87" s="22"/>
      <c r="H87" s="22"/>
    </row>
    <row r="88" spans="5:8" ht="12.75">
      <c r="E88" s="22"/>
      <c r="F88" s="22"/>
      <c r="G88" s="22"/>
      <c r="H88" s="22"/>
    </row>
    <row r="89" spans="5:8" ht="12.75">
      <c r="E89" s="22"/>
      <c r="F89" s="22"/>
      <c r="G89" s="22"/>
      <c r="H89" s="22"/>
    </row>
    <row r="90" spans="5:8" ht="12.75">
      <c r="E90" s="22"/>
      <c r="F90" s="22"/>
      <c r="G90" s="22"/>
      <c r="H90" s="22"/>
    </row>
    <row r="91" spans="6:8" ht="12.75">
      <c r="F91" s="22"/>
      <c r="G91" s="22"/>
      <c r="H91" s="22"/>
    </row>
    <row r="92" spans="5:8" ht="12.75">
      <c r="E92" s="22"/>
      <c r="F92" s="22"/>
      <c r="G92" s="22"/>
      <c r="H92" s="22"/>
    </row>
    <row r="93" spans="5:8" ht="12.75">
      <c r="E93" s="22"/>
      <c r="F93" s="22"/>
      <c r="G93" s="22"/>
      <c r="H93" s="22"/>
    </row>
    <row r="94" spans="6:8" ht="12.75">
      <c r="F94" s="22"/>
      <c r="G94" s="22"/>
      <c r="H94" s="22"/>
    </row>
    <row r="95" spans="5:8" ht="12.75">
      <c r="E95" s="22"/>
      <c r="F95" s="22"/>
      <c r="G95" s="22"/>
      <c r="H95" s="22"/>
    </row>
    <row r="96" spans="6:8" ht="12.75">
      <c r="F96" s="22"/>
      <c r="G96" s="22"/>
      <c r="H96" s="22"/>
    </row>
    <row r="97" spans="5:8" ht="12.75">
      <c r="E97" s="22"/>
      <c r="F97" s="22"/>
      <c r="G97" s="22"/>
      <c r="H97" s="22"/>
    </row>
    <row r="98" spans="5:8" ht="12.75">
      <c r="E98" s="22"/>
      <c r="F98" s="22"/>
      <c r="G98" s="22"/>
      <c r="H98" s="22"/>
    </row>
    <row r="99" spans="4:8" ht="12.75">
      <c r="D99" s="8"/>
      <c r="E99" s="22"/>
      <c r="F99" s="22"/>
      <c r="G99" s="22"/>
      <c r="H99" s="22"/>
    </row>
    <row r="100" spans="4:8" ht="12.75">
      <c r="D100" s="8"/>
      <c r="E100" s="22"/>
      <c r="F100" s="22"/>
      <c r="G100" s="22"/>
      <c r="H100" s="22"/>
    </row>
    <row r="101" spans="4:8" ht="12.75">
      <c r="D101" s="8"/>
      <c r="E101" s="22"/>
      <c r="F101" s="22"/>
      <c r="G101" s="22"/>
      <c r="H101" s="22"/>
    </row>
    <row r="102" spans="5:8" ht="12.75">
      <c r="E102" s="22"/>
      <c r="F102" s="22"/>
      <c r="G102" s="22"/>
      <c r="H102" s="22"/>
    </row>
    <row r="103" spans="5:8" ht="12.75">
      <c r="E103" s="22"/>
      <c r="F103" s="22"/>
      <c r="G103" s="22"/>
      <c r="H103" s="22"/>
    </row>
    <row r="104" spans="6:8" ht="12.75">
      <c r="F104" s="22"/>
      <c r="G104" s="22"/>
      <c r="H104" s="22"/>
    </row>
    <row r="105" spans="5:8" ht="12.75">
      <c r="E105" s="22"/>
      <c r="F105" s="22"/>
      <c r="G105" s="22"/>
      <c r="H105" s="22"/>
    </row>
    <row r="106" spans="7:8" ht="12.75">
      <c r="G106" s="6"/>
      <c r="H106" s="6"/>
    </row>
    <row r="107" spans="5:8" ht="12.75">
      <c r="E107" s="99"/>
      <c r="F107" s="99"/>
      <c r="G107" s="99"/>
      <c r="H107" s="99"/>
    </row>
    <row r="108" spans="5:8" ht="12.75">
      <c r="E108" s="99"/>
      <c r="G108" s="100"/>
      <c r="H108" s="6"/>
    </row>
    <row r="109" spans="5:8" ht="12.75">
      <c r="E109" s="99"/>
      <c r="G109" s="99"/>
      <c r="H109" s="6"/>
    </row>
    <row r="110" spans="5:8" ht="12.75">
      <c r="E110" s="99"/>
      <c r="G110" s="99"/>
      <c r="H110" s="6"/>
    </row>
    <row r="111" spans="5:8" ht="12.75">
      <c r="E111" s="99"/>
      <c r="F111" s="99"/>
      <c r="G111" s="99"/>
      <c r="H111" s="99"/>
    </row>
    <row r="112" spans="7:8" ht="12.75">
      <c r="G112" s="6"/>
      <c r="H112" s="6"/>
    </row>
    <row r="113" spans="7:8" ht="12.75">
      <c r="G113" s="6"/>
      <c r="H113" s="6"/>
    </row>
    <row r="114" ht="12.75">
      <c r="H114" s="6"/>
    </row>
    <row r="115" ht="12.75">
      <c r="H115" s="6"/>
    </row>
    <row r="116" spans="6:8" ht="12.75">
      <c r="F116" s="99"/>
      <c r="G116" s="13"/>
      <c r="H116" s="99"/>
    </row>
  </sheetData>
  <printOptions horizontalCentered="1"/>
  <pageMargins left="0.25" right="0.25" top="0.5" bottom="0.5" header="0.5" footer="0.5"/>
  <pageSetup horizontalDpi="360" verticalDpi="36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L23"/>
  <sheetViews>
    <sheetView tabSelected="1" workbookViewId="0" topLeftCell="A1">
      <selection activeCell="L13" sqref="L13"/>
    </sheetView>
  </sheetViews>
  <sheetFormatPr defaultColWidth="9.140625" defaultRowHeight="12.75"/>
  <cols>
    <col min="1" max="1" width="22.421875" style="62" customWidth="1"/>
    <col min="2" max="2" width="10.7109375" style="62" customWidth="1"/>
    <col min="3" max="3" width="0.71875" style="62" customWidth="1"/>
    <col min="4" max="4" width="10.7109375" style="62" customWidth="1"/>
    <col min="5" max="5" width="0.5625" style="62" customWidth="1"/>
    <col min="6" max="6" width="10.7109375" style="62" customWidth="1"/>
    <col min="7" max="7" width="0.71875" style="62" customWidth="1"/>
    <col min="8" max="8" width="10.7109375" style="62" customWidth="1"/>
    <col min="9" max="9" width="0.5625" style="62" customWidth="1"/>
    <col min="10" max="10" width="11.7109375" style="62" customWidth="1"/>
    <col min="11" max="11" width="0.5625" style="62" customWidth="1"/>
    <col min="12" max="12" width="11.7109375" style="62" customWidth="1"/>
    <col min="13" max="16384" width="9.140625" style="62" customWidth="1"/>
  </cols>
  <sheetData>
    <row r="1" spans="1:11" ht="11.25">
      <c r="A1" s="61" t="s">
        <v>169</v>
      </c>
      <c r="C1" s="63"/>
      <c r="E1" s="63"/>
      <c r="G1" s="63"/>
      <c r="I1" s="63"/>
      <c r="K1" s="63"/>
    </row>
    <row r="2" spans="1:11" ht="11.25">
      <c r="A2" s="62" t="s">
        <v>38</v>
      </c>
      <c r="C2" s="63"/>
      <c r="E2" s="63"/>
      <c r="G2" s="63"/>
      <c r="I2" s="63"/>
      <c r="K2" s="63"/>
    </row>
    <row r="3" spans="3:11" ht="11.25">
      <c r="C3" s="63"/>
      <c r="E3" s="63"/>
      <c r="G3" s="63"/>
      <c r="I3" s="63"/>
      <c r="K3" s="63"/>
    </row>
    <row r="4" spans="1:11" ht="11.25">
      <c r="A4" s="62" t="s">
        <v>170</v>
      </c>
      <c r="C4" s="63"/>
      <c r="E4" s="63"/>
      <c r="G4" s="63"/>
      <c r="I4" s="63"/>
      <c r="K4" s="63"/>
    </row>
    <row r="5" spans="3:11" ht="11.25">
      <c r="C5" s="63"/>
      <c r="E5" s="63"/>
      <c r="G5" s="63"/>
      <c r="I5" s="63"/>
      <c r="K5" s="63"/>
    </row>
    <row r="6" spans="1:12" ht="11.25">
      <c r="A6" s="190" t="s">
        <v>256</v>
      </c>
      <c r="B6" s="190"/>
      <c r="C6" s="190"/>
      <c r="D6" s="190"/>
      <c r="E6" s="190"/>
      <c r="F6" s="190"/>
      <c r="G6" s="190"/>
      <c r="H6" s="190"/>
      <c r="I6" s="190"/>
      <c r="J6" s="190"/>
      <c r="K6" s="190"/>
      <c r="L6" s="190"/>
    </row>
    <row r="7" spans="3:11" ht="11.25">
      <c r="C7" s="63"/>
      <c r="E7" s="63"/>
      <c r="G7" s="63"/>
      <c r="I7" s="63"/>
      <c r="K7" s="63"/>
    </row>
    <row r="8" spans="3:11" ht="11.25">
      <c r="C8" s="63"/>
      <c r="E8" s="63"/>
      <c r="F8" s="62" t="s">
        <v>44</v>
      </c>
      <c r="G8" s="63"/>
      <c r="I8" s="63"/>
      <c r="K8" s="63"/>
    </row>
    <row r="9" spans="3:11" ht="11.25">
      <c r="C9" s="63"/>
      <c r="D9" s="63"/>
      <c r="E9" s="63"/>
      <c r="F9" s="63"/>
      <c r="G9" s="63"/>
      <c r="H9" s="63"/>
      <c r="I9" s="63"/>
      <c r="K9" s="63"/>
    </row>
    <row r="10" spans="3:11" ht="11.25">
      <c r="C10" s="63"/>
      <c r="E10" s="63"/>
      <c r="G10" s="63"/>
      <c r="I10" s="63"/>
      <c r="K10" s="63"/>
    </row>
    <row r="11" spans="1:12" ht="33.75">
      <c r="A11" s="65" t="s">
        <v>257</v>
      </c>
      <c r="B11" s="66" t="s">
        <v>45</v>
      </c>
      <c r="C11" s="67"/>
      <c r="D11" s="66" t="s">
        <v>46</v>
      </c>
      <c r="E11" s="67"/>
      <c r="F11" s="66" t="s">
        <v>47</v>
      </c>
      <c r="G11" s="67"/>
      <c r="H11" s="66" t="s">
        <v>48</v>
      </c>
      <c r="I11" s="67"/>
      <c r="J11" s="66" t="s">
        <v>49</v>
      </c>
      <c r="K11" s="67"/>
      <c r="L11" s="66" t="s">
        <v>159</v>
      </c>
    </row>
    <row r="12" spans="1:12" ht="11.25">
      <c r="A12" s="68"/>
      <c r="B12" s="179" t="s">
        <v>158</v>
      </c>
      <c r="C12" s="69"/>
      <c r="D12" s="68" t="s">
        <v>158</v>
      </c>
      <c r="E12" s="69"/>
      <c r="F12" s="68" t="s">
        <v>158</v>
      </c>
      <c r="G12" s="69"/>
      <c r="H12" s="68" t="s">
        <v>158</v>
      </c>
      <c r="I12" s="69"/>
      <c r="J12" s="68" t="s">
        <v>158</v>
      </c>
      <c r="K12" s="69"/>
      <c r="L12" s="68" t="s">
        <v>158</v>
      </c>
    </row>
    <row r="13" spans="3:11" ht="11.25">
      <c r="C13" s="63"/>
      <c r="E13" s="63"/>
      <c r="G13" s="63"/>
      <c r="I13" s="63"/>
      <c r="K13" s="63"/>
    </row>
    <row r="14" spans="1:12" ht="11.25">
      <c r="A14" s="62" t="s">
        <v>50</v>
      </c>
      <c r="B14" s="70">
        <f>112145732/1000</f>
        <v>112145.732</v>
      </c>
      <c r="C14" s="71"/>
      <c r="D14" s="70">
        <f>249797108/1000</f>
        <v>249797.108</v>
      </c>
      <c r="E14" s="71"/>
      <c r="F14" s="70">
        <f>352940/1000</f>
        <v>352.94</v>
      </c>
      <c r="G14" s="71"/>
      <c r="H14" s="70">
        <f>-67601/1000</f>
        <v>-67.601</v>
      </c>
      <c r="I14" s="71"/>
      <c r="J14" s="70">
        <f>-326049886/1000</f>
        <v>-326049.886</v>
      </c>
      <c r="K14" s="71"/>
      <c r="L14" s="70">
        <f>SUM(B14:K14)</f>
        <v>36178.293000000005</v>
      </c>
    </row>
    <row r="15" spans="1:12" ht="11.25">
      <c r="A15" s="62" t="s">
        <v>51</v>
      </c>
      <c r="B15" s="70">
        <f>11214000/1000</f>
        <v>11214</v>
      </c>
      <c r="C15" s="71"/>
      <c r="D15" s="70"/>
      <c r="E15" s="71"/>
      <c r="F15" s="70"/>
      <c r="G15" s="71"/>
      <c r="H15" s="70"/>
      <c r="I15" s="71"/>
      <c r="J15" s="70"/>
      <c r="K15" s="71"/>
      <c r="L15" s="70">
        <f>SUM(B15:K15)</f>
        <v>11214</v>
      </c>
    </row>
    <row r="16" spans="1:12" ht="11.25">
      <c r="A16" s="62" t="s">
        <v>52</v>
      </c>
      <c r="B16" s="70"/>
      <c r="C16" s="71"/>
      <c r="D16" s="70"/>
      <c r="E16" s="71"/>
      <c r="F16" s="70"/>
      <c r="G16" s="71"/>
      <c r="H16" s="70">
        <v>-1.615</v>
      </c>
      <c r="I16" s="71"/>
      <c r="J16" s="70"/>
      <c r="K16" s="71"/>
      <c r="L16" s="70">
        <f>SUM(B16:K16)</f>
        <v>-1.615</v>
      </c>
    </row>
    <row r="17" spans="1:12" ht="11.25">
      <c r="A17" s="62" t="s">
        <v>53</v>
      </c>
      <c r="B17" s="70"/>
      <c r="C17" s="71"/>
      <c r="D17" s="70"/>
      <c r="E17" s="71"/>
      <c r="F17" s="70"/>
      <c r="G17" s="71"/>
      <c r="H17" s="70"/>
      <c r="I17" s="71"/>
      <c r="J17" s="70">
        <f>(-2281030+91464484)/1000</f>
        <v>89183.454</v>
      </c>
      <c r="K17" s="71"/>
      <c r="L17" s="70">
        <f>SUM(B17:K17)</f>
        <v>89183.454</v>
      </c>
    </row>
    <row r="18" spans="1:12" ht="12" thickBot="1">
      <c r="A18" s="62" t="s">
        <v>258</v>
      </c>
      <c r="B18" s="72">
        <f>SUM(B14:B17)</f>
        <v>123359.732</v>
      </c>
      <c r="C18" s="71"/>
      <c r="D18" s="72">
        <f>SUM(D14:D17)</f>
        <v>249797.108</v>
      </c>
      <c r="E18" s="71"/>
      <c r="F18" s="72">
        <f>SUM(F14:F17)</f>
        <v>352.94</v>
      </c>
      <c r="G18" s="71"/>
      <c r="H18" s="72">
        <f>SUM(H14:H17)</f>
        <v>-69.216</v>
      </c>
      <c r="I18" s="71"/>
      <c r="J18" s="72">
        <f>SUM(J14:J17)</f>
        <v>-236866.432</v>
      </c>
      <c r="K18" s="71"/>
      <c r="L18" s="72">
        <f>SUM(L14:L17)</f>
        <v>136574.132</v>
      </c>
    </row>
    <row r="19" spans="2:12" ht="12" thickTop="1">
      <c r="B19" s="70"/>
      <c r="C19" s="71"/>
      <c r="D19" s="70"/>
      <c r="E19" s="71"/>
      <c r="F19" s="70"/>
      <c r="G19" s="71"/>
      <c r="H19" s="70"/>
      <c r="I19" s="71"/>
      <c r="J19" s="70"/>
      <c r="K19" s="71"/>
      <c r="L19" s="70"/>
    </row>
    <row r="20" spans="2:12" ht="11.25">
      <c r="B20" s="70"/>
      <c r="C20" s="71"/>
      <c r="D20" s="70"/>
      <c r="E20" s="71"/>
      <c r="F20" s="70"/>
      <c r="G20" s="71"/>
      <c r="H20" s="70"/>
      <c r="I20" s="71"/>
      <c r="J20" s="70"/>
      <c r="K20" s="71"/>
      <c r="L20" s="70"/>
    </row>
    <row r="21" spans="1:12" ht="22.5" customHeight="1">
      <c r="A21" s="190" t="s">
        <v>308</v>
      </c>
      <c r="B21" s="190"/>
      <c r="C21" s="190"/>
      <c r="D21" s="190"/>
      <c r="E21" s="190"/>
      <c r="F21" s="190"/>
      <c r="G21" s="190"/>
      <c r="H21" s="190"/>
      <c r="I21" s="190"/>
      <c r="J21" s="190"/>
      <c r="K21" s="190"/>
      <c r="L21" s="190"/>
    </row>
    <row r="23" ht="11.25">
      <c r="A23" s="176"/>
    </row>
  </sheetData>
  <mergeCells count="2">
    <mergeCell ref="A21:L21"/>
    <mergeCell ref="A6:L6"/>
  </mergeCells>
  <printOptions/>
  <pageMargins left="0.75" right="0.75" top="1" bottom="1" header="0.5" footer="0.5"/>
  <pageSetup fitToHeight="1" fitToWidth="1" horizontalDpi="360" verticalDpi="360" orientation="portrait" scale="99" r:id="rId2"/>
  <drawing r:id="rId1"/>
</worksheet>
</file>

<file path=xl/worksheets/sheet4.xml><?xml version="1.0" encoding="utf-8"?>
<worksheet xmlns="http://schemas.openxmlformats.org/spreadsheetml/2006/main" xmlns:r="http://schemas.openxmlformats.org/officeDocument/2006/relationships">
  <dimension ref="A1:D38"/>
  <sheetViews>
    <sheetView workbookViewId="0" topLeftCell="A1">
      <selection activeCell="A1" sqref="A1:C47"/>
    </sheetView>
  </sheetViews>
  <sheetFormatPr defaultColWidth="9.140625" defaultRowHeight="12.75"/>
  <cols>
    <col min="1" max="1" width="61.421875" style="62" customWidth="1"/>
    <col min="2" max="2" width="15.7109375" style="62" customWidth="1"/>
    <col min="3" max="3" width="1.8515625" style="62" customWidth="1"/>
    <col min="4" max="4" width="12.28125" style="62" customWidth="1"/>
    <col min="5" max="16384" width="9.140625" style="62" customWidth="1"/>
  </cols>
  <sheetData>
    <row r="1" spans="1:3" ht="11.25">
      <c r="A1" s="61" t="s">
        <v>169</v>
      </c>
      <c r="B1" s="68"/>
      <c r="C1" s="69"/>
    </row>
    <row r="2" spans="1:3" ht="11.25">
      <c r="A2" s="62" t="s">
        <v>38</v>
      </c>
      <c r="B2" s="68"/>
      <c r="C2" s="69"/>
    </row>
    <row r="3" spans="2:3" ht="11.25">
      <c r="B3" s="68"/>
      <c r="C3" s="69"/>
    </row>
    <row r="4" spans="2:3" ht="11.25">
      <c r="B4" s="68"/>
      <c r="C4" s="69"/>
    </row>
    <row r="5" spans="1:3" ht="11.25">
      <c r="A5" s="62" t="s">
        <v>170</v>
      </c>
      <c r="B5" s="68"/>
      <c r="C5" s="69"/>
    </row>
    <row r="6" spans="2:3" ht="11.25">
      <c r="B6" s="68"/>
      <c r="C6" s="69"/>
    </row>
    <row r="7" spans="1:3" ht="11.25">
      <c r="A7" s="62" t="s">
        <v>137</v>
      </c>
      <c r="B7" s="68"/>
      <c r="C7" s="69"/>
    </row>
    <row r="8" spans="1:3" ht="11.25">
      <c r="A8" s="177" t="s">
        <v>305</v>
      </c>
      <c r="C8" s="63"/>
    </row>
    <row r="9" spans="2:4" ht="22.5">
      <c r="B9" s="73" t="s">
        <v>280</v>
      </c>
      <c r="C9" s="67"/>
      <c r="D9" s="73"/>
    </row>
    <row r="10" spans="2:3" ht="11.25">
      <c r="B10" s="73" t="s">
        <v>158</v>
      </c>
      <c r="C10" s="67"/>
    </row>
    <row r="11" spans="1:3" ht="11.25">
      <c r="A11" s="61" t="s">
        <v>54</v>
      </c>
      <c r="C11" s="63"/>
    </row>
    <row r="12" spans="1:3" ht="11.25">
      <c r="A12" s="62" t="s">
        <v>138</v>
      </c>
      <c r="B12" s="71">
        <v>-4265</v>
      </c>
      <c r="C12" s="63"/>
    </row>
    <row r="13" spans="1:3" ht="11.25">
      <c r="A13" s="62" t="s">
        <v>125</v>
      </c>
      <c r="B13" s="153">
        <v>-3593</v>
      </c>
      <c r="C13" s="63"/>
    </row>
    <row r="14" spans="1:3" ht="11.25">
      <c r="A14" s="62" t="s">
        <v>126</v>
      </c>
      <c r="B14" s="152">
        <f>SUM(B12:B13)</f>
        <v>-7858</v>
      </c>
      <c r="C14" s="63"/>
    </row>
    <row r="15" spans="2:3" ht="11.25">
      <c r="B15" s="70"/>
      <c r="C15" s="63"/>
    </row>
    <row r="16" spans="1:3" ht="11.25">
      <c r="A16" s="61" t="s">
        <v>55</v>
      </c>
      <c r="B16" s="70"/>
      <c r="C16" s="63"/>
    </row>
    <row r="17" spans="1:3" ht="11.25">
      <c r="A17" s="62" t="s">
        <v>56</v>
      </c>
      <c r="B17" s="149">
        <v>-23</v>
      </c>
      <c r="C17" s="63"/>
    </row>
    <row r="18" spans="1:3" ht="11.25">
      <c r="A18" s="62" t="s">
        <v>57</v>
      </c>
      <c r="B18" s="150">
        <v>360</v>
      </c>
      <c r="C18" s="63"/>
    </row>
    <row r="19" spans="1:3" ht="11.25">
      <c r="A19" s="62" t="s">
        <v>127</v>
      </c>
      <c r="B19" s="150">
        <v>-5278</v>
      </c>
      <c r="C19" s="63"/>
    </row>
    <row r="20" spans="1:3" ht="11.25">
      <c r="A20" s="62" t="s">
        <v>58</v>
      </c>
      <c r="B20" s="151">
        <v>-3715</v>
      </c>
      <c r="C20" s="63"/>
    </row>
    <row r="21" spans="1:3" ht="11.25">
      <c r="A21" s="62" t="s">
        <v>59</v>
      </c>
      <c r="B21" s="152">
        <f>SUM(B17:B20)</f>
        <v>-8656</v>
      </c>
      <c r="C21" s="63"/>
    </row>
    <row r="22" spans="2:3" ht="11.25">
      <c r="B22" s="70"/>
      <c r="C22" s="63"/>
    </row>
    <row r="23" spans="1:3" ht="11.25">
      <c r="A23" s="61" t="s">
        <v>60</v>
      </c>
      <c r="B23" s="70"/>
      <c r="C23" s="63"/>
    </row>
    <row r="24" spans="1:3" ht="11.25">
      <c r="A24" s="62" t="s">
        <v>128</v>
      </c>
      <c r="B24" s="71"/>
      <c r="C24" s="63"/>
    </row>
    <row r="25" spans="1:3" ht="11.25">
      <c r="A25" s="62" t="s">
        <v>129</v>
      </c>
      <c r="B25" s="149">
        <v>3000</v>
      </c>
      <c r="C25" s="63"/>
    </row>
    <row r="26" spans="1:3" ht="11.25">
      <c r="A26" s="62" t="s">
        <v>130</v>
      </c>
      <c r="B26" s="150">
        <v>-795</v>
      </c>
      <c r="C26" s="63"/>
    </row>
    <row r="27" spans="1:3" ht="11.25">
      <c r="A27" s="62" t="s">
        <v>139</v>
      </c>
      <c r="B27" s="150">
        <v>11214</v>
      </c>
      <c r="C27" s="63"/>
    </row>
    <row r="28" spans="1:3" ht="11.25">
      <c r="A28" s="65" t="s">
        <v>131</v>
      </c>
      <c r="B28" s="151">
        <v>-140</v>
      </c>
      <c r="C28" s="63"/>
    </row>
    <row r="29" spans="1:3" ht="11.25">
      <c r="A29" s="62" t="s">
        <v>132</v>
      </c>
      <c r="B29" s="152">
        <f>SUM(B25:B28)</f>
        <v>13279</v>
      </c>
      <c r="C29" s="63"/>
    </row>
    <row r="30" spans="2:3" ht="11.25">
      <c r="B30" s="71"/>
      <c r="C30" s="63"/>
    </row>
    <row r="31" spans="1:3" ht="11.25">
      <c r="A31" s="62" t="s">
        <v>133</v>
      </c>
      <c r="B31" s="70">
        <f>+B14+B21+B29</f>
        <v>-3235</v>
      </c>
      <c r="C31" s="63"/>
    </row>
    <row r="32" spans="1:3" ht="11.25">
      <c r="A32" s="62" t="s">
        <v>73</v>
      </c>
      <c r="B32" s="71">
        <v>0</v>
      </c>
      <c r="C32" s="63"/>
    </row>
    <row r="33" spans="1:3" ht="11.25">
      <c r="A33" s="62" t="s">
        <v>134</v>
      </c>
      <c r="B33" s="71"/>
      <c r="C33" s="63"/>
    </row>
    <row r="34" spans="1:3" ht="11.25">
      <c r="A34" s="62" t="s">
        <v>135</v>
      </c>
      <c r="B34" s="71">
        <v>-10169</v>
      </c>
      <c r="C34" s="63"/>
    </row>
    <row r="35" spans="1:3" ht="12" thickBot="1">
      <c r="A35" s="62" t="s">
        <v>136</v>
      </c>
      <c r="B35" s="72">
        <f>SUM(B31:B34)</f>
        <v>-13404</v>
      </c>
      <c r="C35" s="63"/>
    </row>
    <row r="36" ht="12" thickTop="1">
      <c r="C36" s="63"/>
    </row>
    <row r="37" spans="1:3" ht="11.25">
      <c r="A37" s="190" t="s">
        <v>140</v>
      </c>
      <c r="B37" s="190"/>
      <c r="C37" s="64"/>
    </row>
    <row r="38" ht="11.25" customHeight="1">
      <c r="A38" s="62" t="s">
        <v>141</v>
      </c>
    </row>
  </sheetData>
  <mergeCells count="1">
    <mergeCell ref="A37:B37"/>
  </mergeCells>
  <printOptions horizontalCentered="1"/>
  <pageMargins left="0.75" right="0.75" top="1" bottom="1" header="0.5" footer="0.5"/>
  <pageSetup horizontalDpi="360" verticalDpi="36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278"/>
  <sheetViews>
    <sheetView view="pageBreakPreview" zoomScale="75" zoomScaleNormal="75" zoomScaleSheetLayoutView="75" workbookViewId="0" topLeftCell="A101">
      <selection activeCell="F110" sqref="F110"/>
    </sheetView>
  </sheetViews>
  <sheetFormatPr defaultColWidth="9.140625" defaultRowHeight="12.75"/>
  <cols>
    <col min="1" max="1" width="7.8515625" style="0" customWidth="1"/>
    <col min="2" max="2" width="6.28125" style="0" customWidth="1"/>
    <col min="3" max="3" width="3.57421875" style="0" customWidth="1"/>
    <col min="4" max="4" width="9.8515625" style="0" customWidth="1"/>
    <col min="5" max="5" width="12.57421875" style="0" bestFit="1" customWidth="1"/>
    <col min="6" max="6" width="13.421875" style="0" customWidth="1"/>
    <col min="7" max="7" width="13.57421875" style="0" customWidth="1"/>
    <col min="8" max="8" width="0.85546875" style="0" customWidth="1"/>
    <col min="9" max="9" width="13.00390625" style="0" customWidth="1"/>
    <col min="10" max="10" width="0.85546875" style="0" customWidth="1"/>
    <col min="11" max="11" width="14.421875" style="0" customWidth="1"/>
    <col min="12" max="12" width="0.85546875" style="0" customWidth="1"/>
    <col min="13" max="13" width="16.00390625" style="0" customWidth="1"/>
  </cols>
  <sheetData>
    <row r="1" spans="1:14" ht="12.75">
      <c r="A1" s="108"/>
      <c r="B1" s="108"/>
      <c r="C1" s="109"/>
      <c r="D1" s="109"/>
      <c r="E1" s="109"/>
      <c r="F1" s="109"/>
      <c r="G1" s="109"/>
      <c r="H1" s="109"/>
      <c r="I1" s="109"/>
      <c r="J1" s="109"/>
      <c r="K1" s="109"/>
      <c r="L1" s="109"/>
      <c r="M1" s="109"/>
      <c r="N1" s="109"/>
    </row>
    <row r="2" spans="1:14" ht="12.75">
      <c r="A2" s="109"/>
      <c r="B2" s="109"/>
      <c r="C2" s="109"/>
      <c r="D2" s="109"/>
      <c r="E2" s="109"/>
      <c r="F2" s="109"/>
      <c r="G2" s="109"/>
      <c r="H2" s="109"/>
      <c r="I2" s="109"/>
      <c r="J2" s="109"/>
      <c r="K2" s="109"/>
      <c r="L2" s="109"/>
      <c r="M2" s="109"/>
      <c r="N2" s="109"/>
    </row>
    <row r="3" spans="1:14" ht="12.75">
      <c r="A3" s="109" t="s">
        <v>188</v>
      </c>
      <c r="B3" s="109"/>
      <c r="C3" s="109"/>
      <c r="D3" s="109"/>
      <c r="E3" s="109"/>
      <c r="F3" s="109"/>
      <c r="G3" s="109"/>
      <c r="H3" s="109"/>
      <c r="I3" s="109"/>
      <c r="J3" s="109"/>
      <c r="K3" s="109"/>
      <c r="L3" s="109"/>
      <c r="M3" s="109"/>
      <c r="N3" s="109"/>
    </row>
    <row r="4" spans="1:14" ht="12.75">
      <c r="A4" s="109" t="s">
        <v>38</v>
      </c>
      <c r="B4" s="109"/>
      <c r="C4" s="109"/>
      <c r="D4" s="109"/>
      <c r="E4" s="109"/>
      <c r="F4" s="109"/>
      <c r="G4" s="109"/>
      <c r="H4" s="109"/>
      <c r="I4" s="109"/>
      <c r="J4" s="109"/>
      <c r="K4" s="109"/>
      <c r="L4" s="109"/>
      <c r="M4" s="109"/>
      <c r="N4" s="109"/>
    </row>
    <row r="5" spans="1:16" ht="12.75">
      <c r="A5" s="109"/>
      <c r="B5" s="109"/>
      <c r="C5" s="109"/>
      <c r="D5" s="109"/>
      <c r="E5" s="109"/>
      <c r="F5" s="109"/>
      <c r="G5" s="109"/>
      <c r="H5" s="109"/>
      <c r="I5" s="109"/>
      <c r="J5" s="109"/>
      <c r="K5" s="109"/>
      <c r="L5" s="109"/>
      <c r="M5" s="109"/>
      <c r="N5" s="109"/>
      <c r="P5" s="2"/>
    </row>
    <row r="6" spans="1:14" ht="12.75">
      <c r="A6" s="110" t="s">
        <v>21</v>
      </c>
      <c r="B6" s="110"/>
      <c r="C6" s="109"/>
      <c r="D6" s="109"/>
      <c r="E6" s="109"/>
      <c r="F6" s="109"/>
      <c r="G6" s="109"/>
      <c r="H6" s="109"/>
      <c r="I6" s="109"/>
      <c r="J6" s="109"/>
      <c r="K6" s="109"/>
      <c r="L6" s="109"/>
      <c r="M6" s="109"/>
      <c r="N6" s="109"/>
    </row>
    <row r="7" spans="1:14" ht="12.75">
      <c r="A7" s="111">
        <v>1</v>
      </c>
      <c r="B7" s="108" t="s">
        <v>68</v>
      </c>
      <c r="C7" s="109"/>
      <c r="D7" s="109"/>
      <c r="E7" s="109"/>
      <c r="F7" s="109"/>
      <c r="G7" s="109"/>
      <c r="H7" s="109"/>
      <c r="I7" s="109"/>
      <c r="J7" s="109"/>
      <c r="K7" s="109"/>
      <c r="L7" s="109"/>
      <c r="M7" s="109"/>
      <c r="N7" s="109"/>
    </row>
    <row r="8" spans="1:14" ht="12.75" customHeight="1">
      <c r="A8" s="111"/>
      <c r="B8" s="193" t="s">
        <v>149</v>
      </c>
      <c r="C8" s="193"/>
      <c r="D8" s="193"/>
      <c r="E8" s="193"/>
      <c r="F8" s="193"/>
      <c r="G8" s="193"/>
      <c r="H8" s="193"/>
      <c r="I8" s="193"/>
      <c r="J8" s="193"/>
      <c r="K8" s="193"/>
      <c r="L8" s="193"/>
      <c r="M8" s="193"/>
      <c r="N8" s="109"/>
    </row>
    <row r="9" spans="1:14" ht="12.75" customHeight="1">
      <c r="A9" s="111"/>
      <c r="B9" s="112"/>
      <c r="C9" s="112"/>
      <c r="D9" s="112"/>
      <c r="E9" s="112"/>
      <c r="F9" s="112"/>
      <c r="G9" s="112"/>
      <c r="H9" s="112"/>
      <c r="I9" s="112"/>
      <c r="J9" s="112"/>
      <c r="K9" s="112"/>
      <c r="L9" s="112"/>
      <c r="M9" s="112"/>
      <c r="N9" s="109"/>
    </row>
    <row r="10" spans="1:14" s="14" customFormat="1" ht="12.75" customHeight="1">
      <c r="A10" s="111"/>
      <c r="B10" s="193" t="s">
        <v>150</v>
      </c>
      <c r="C10" s="193"/>
      <c r="D10" s="193"/>
      <c r="E10" s="193"/>
      <c r="F10" s="193"/>
      <c r="G10" s="193"/>
      <c r="H10" s="193"/>
      <c r="I10" s="193"/>
      <c r="J10" s="193"/>
      <c r="K10" s="193"/>
      <c r="L10" s="193"/>
      <c r="M10" s="193"/>
      <c r="N10" s="113"/>
    </row>
    <row r="11" spans="1:14" s="14" customFormat="1" ht="12.75" customHeight="1">
      <c r="A11" s="111"/>
      <c r="B11" s="112"/>
      <c r="C11" s="112"/>
      <c r="D11" s="112"/>
      <c r="E11" s="112"/>
      <c r="F11" s="112"/>
      <c r="G11" s="112"/>
      <c r="H11" s="112"/>
      <c r="I11" s="112"/>
      <c r="J11" s="112"/>
      <c r="K11" s="112"/>
      <c r="L11" s="112"/>
      <c r="M11" s="112"/>
      <c r="N11" s="113"/>
    </row>
    <row r="12" spans="1:14" ht="25.5" customHeight="1">
      <c r="A12" s="111"/>
      <c r="B12" s="193" t="s">
        <v>151</v>
      </c>
      <c r="C12" s="193"/>
      <c r="D12" s="193"/>
      <c r="E12" s="193"/>
      <c r="F12" s="193"/>
      <c r="G12" s="193"/>
      <c r="H12" s="193"/>
      <c r="I12" s="193"/>
      <c r="J12" s="193"/>
      <c r="K12" s="193"/>
      <c r="L12" s="193"/>
      <c r="M12" s="193"/>
      <c r="N12" s="109"/>
    </row>
    <row r="13" spans="1:14" ht="12.75">
      <c r="A13" s="109"/>
      <c r="B13" s="109"/>
      <c r="C13" s="113"/>
      <c r="D13" s="113"/>
      <c r="E13" s="113"/>
      <c r="F13" s="113"/>
      <c r="G13" s="113"/>
      <c r="H13" s="113"/>
      <c r="I13" s="113"/>
      <c r="J13" s="113"/>
      <c r="K13" s="113"/>
      <c r="L13" s="113"/>
      <c r="M13" s="113"/>
      <c r="N13" s="109"/>
    </row>
    <row r="14" spans="1:14" ht="12.75">
      <c r="A14" s="109">
        <v>2</v>
      </c>
      <c r="B14" s="108" t="s">
        <v>69</v>
      </c>
      <c r="C14" s="113"/>
      <c r="D14" s="113"/>
      <c r="E14" s="113"/>
      <c r="F14" s="113"/>
      <c r="G14" s="113"/>
      <c r="H14" s="113"/>
      <c r="I14" s="113"/>
      <c r="J14" s="113"/>
      <c r="K14" s="113"/>
      <c r="L14" s="113"/>
      <c r="M14" s="113"/>
      <c r="N14" s="109"/>
    </row>
    <row r="15" spans="1:14" ht="24.75" customHeight="1">
      <c r="A15" s="109"/>
      <c r="B15" s="193" t="s">
        <v>250</v>
      </c>
      <c r="C15" s="193"/>
      <c r="D15" s="193"/>
      <c r="E15" s="193"/>
      <c r="F15" s="193"/>
      <c r="G15" s="193"/>
      <c r="H15" s="193"/>
      <c r="I15" s="193"/>
      <c r="J15" s="193"/>
      <c r="K15" s="193"/>
      <c r="L15" s="193"/>
      <c r="M15" s="193"/>
      <c r="N15" s="109"/>
    </row>
    <row r="16" spans="1:14" ht="12.75">
      <c r="A16" s="109"/>
      <c r="B16" s="109"/>
      <c r="C16" s="113"/>
      <c r="D16" s="113"/>
      <c r="E16" s="113"/>
      <c r="F16" s="113"/>
      <c r="G16" s="113"/>
      <c r="H16" s="113"/>
      <c r="I16" s="113"/>
      <c r="J16" s="113"/>
      <c r="K16" s="113"/>
      <c r="L16" s="113"/>
      <c r="M16" s="113"/>
      <c r="N16" s="109"/>
    </row>
    <row r="17" spans="1:14" ht="12.75">
      <c r="A17" s="109"/>
      <c r="B17" s="192" t="s">
        <v>194</v>
      </c>
      <c r="C17" s="192"/>
      <c r="D17" s="192"/>
      <c r="E17" s="192"/>
      <c r="F17" s="192"/>
      <c r="G17" s="192"/>
      <c r="H17" s="192"/>
      <c r="I17" s="192"/>
      <c r="J17" s="192"/>
      <c r="K17" s="192"/>
      <c r="L17" s="192"/>
      <c r="M17" s="192"/>
      <c r="N17" s="109"/>
    </row>
    <row r="18" spans="1:14" ht="12.75">
      <c r="A18" s="109"/>
      <c r="B18" s="192"/>
      <c r="C18" s="192"/>
      <c r="D18" s="192"/>
      <c r="E18" s="192"/>
      <c r="F18" s="192"/>
      <c r="G18" s="192"/>
      <c r="H18" s="192"/>
      <c r="I18" s="192"/>
      <c r="J18" s="192"/>
      <c r="K18" s="192"/>
      <c r="L18" s="192"/>
      <c r="M18" s="192"/>
      <c r="N18" s="109"/>
    </row>
    <row r="19" spans="1:14" ht="12.75">
      <c r="A19" s="109"/>
      <c r="B19" s="109"/>
      <c r="C19" s="113"/>
      <c r="D19" s="113"/>
      <c r="E19" s="113"/>
      <c r="F19" s="113"/>
      <c r="G19" s="113"/>
      <c r="H19" s="113"/>
      <c r="I19" s="113"/>
      <c r="J19" s="113"/>
      <c r="K19" s="113"/>
      <c r="L19" s="113"/>
      <c r="M19" s="113"/>
      <c r="N19" s="109"/>
    </row>
    <row r="20" spans="1:14" ht="12.75">
      <c r="A20" s="109">
        <v>3</v>
      </c>
      <c r="B20" s="114" t="s">
        <v>70</v>
      </c>
      <c r="C20" s="109"/>
      <c r="D20" s="109"/>
      <c r="E20" s="109"/>
      <c r="F20" s="109"/>
      <c r="G20" s="109"/>
      <c r="H20" s="109"/>
      <c r="I20" s="109"/>
      <c r="J20" s="109"/>
      <c r="K20" s="109"/>
      <c r="L20" s="109"/>
      <c r="M20" s="109"/>
      <c r="N20" s="109"/>
    </row>
    <row r="21" spans="1:14" ht="12.75">
      <c r="A21" s="109"/>
      <c r="B21" s="109" t="s">
        <v>248</v>
      </c>
      <c r="C21" s="109"/>
      <c r="D21" s="109"/>
      <c r="E21" s="109"/>
      <c r="F21" s="109"/>
      <c r="G21" s="109"/>
      <c r="H21" s="109"/>
      <c r="I21" s="109"/>
      <c r="J21" s="109"/>
      <c r="K21" s="109"/>
      <c r="L21" s="109"/>
      <c r="M21" s="109"/>
      <c r="N21" s="109"/>
    </row>
    <row r="22" spans="1:14" ht="12.75">
      <c r="A22" s="109"/>
      <c r="B22" s="109"/>
      <c r="C22" s="113"/>
      <c r="D22" s="113"/>
      <c r="E22" s="113"/>
      <c r="F22" s="113"/>
      <c r="G22" s="113"/>
      <c r="H22" s="113"/>
      <c r="I22" s="113"/>
      <c r="J22" s="113"/>
      <c r="K22" s="113"/>
      <c r="L22" s="113"/>
      <c r="M22" s="113"/>
      <c r="N22" s="109"/>
    </row>
    <row r="23" spans="1:14" ht="12.75">
      <c r="A23" s="109">
        <v>4</v>
      </c>
      <c r="B23" s="108" t="s">
        <v>71</v>
      </c>
      <c r="C23" s="109"/>
      <c r="D23" s="109"/>
      <c r="E23" s="109"/>
      <c r="F23" s="109"/>
      <c r="G23" s="109"/>
      <c r="H23" s="109"/>
      <c r="I23" s="109"/>
      <c r="J23" s="109"/>
      <c r="K23" s="109"/>
      <c r="L23" s="109"/>
      <c r="M23" s="109"/>
      <c r="N23" s="109"/>
    </row>
    <row r="24" spans="1:14" ht="12.75" customHeight="1">
      <c r="A24" s="109"/>
      <c r="B24" s="109" t="s">
        <v>321</v>
      </c>
      <c r="C24" s="109"/>
      <c r="D24" s="109"/>
      <c r="E24" s="109"/>
      <c r="F24" s="109"/>
      <c r="G24" s="109"/>
      <c r="H24" s="109"/>
      <c r="I24" s="109"/>
      <c r="J24" s="109"/>
      <c r="K24" s="109"/>
      <c r="L24" s="109"/>
      <c r="M24" s="109"/>
      <c r="N24" s="109"/>
    </row>
    <row r="25" spans="1:14" ht="12.75" customHeight="1">
      <c r="A25" s="109"/>
      <c r="B25" s="109" t="s">
        <v>322</v>
      </c>
      <c r="C25" s="109"/>
      <c r="D25" s="109"/>
      <c r="E25" s="109"/>
      <c r="F25" s="109"/>
      <c r="G25" s="109"/>
      <c r="H25" s="109"/>
      <c r="I25" s="109"/>
      <c r="J25" s="109"/>
      <c r="K25" s="109"/>
      <c r="L25" s="109"/>
      <c r="M25" s="109"/>
      <c r="N25" s="109"/>
    </row>
    <row r="26" spans="1:14" ht="12.75">
      <c r="A26" s="109"/>
      <c r="B26" s="109"/>
      <c r="C26" s="109"/>
      <c r="D26" s="109"/>
      <c r="E26" s="109"/>
      <c r="F26" s="109"/>
      <c r="G26" s="109"/>
      <c r="H26" s="109"/>
      <c r="I26" s="109"/>
      <c r="J26" s="109"/>
      <c r="K26" s="109"/>
      <c r="L26" s="109"/>
      <c r="M26" s="109"/>
      <c r="N26" s="109"/>
    </row>
    <row r="27" spans="1:14" ht="12.75">
      <c r="A27" s="109">
        <v>5</v>
      </c>
      <c r="B27" s="132" t="s">
        <v>72</v>
      </c>
      <c r="C27" s="109"/>
      <c r="D27" s="109"/>
      <c r="E27" s="109"/>
      <c r="F27" s="109"/>
      <c r="G27" s="109"/>
      <c r="H27" s="109"/>
      <c r="I27" s="109"/>
      <c r="J27" s="109"/>
      <c r="K27" s="109"/>
      <c r="L27" s="109"/>
      <c r="M27" s="109"/>
      <c r="N27" s="109"/>
    </row>
    <row r="28" spans="1:14" ht="43.5" customHeight="1">
      <c r="A28" s="109"/>
      <c r="B28" s="197" t="s">
        <v>298</v>
      </c>
      <c r="C28" s="197"/>
      <c r="D28" s="197"/>
      <c r="E28" s="197"/>
      <c r="F28" s="197"/>
      <c r="G28" s="197"/>
      <c r="H28" s="197"/>
      <c r="I28" s="197"/>
      <c r="J28" s="197"/>
      <c r="K28" s="197"/>
      <c r="L28" s="197"/>
      <c r="M28" s="197"/>
      <c r="N28" s="109"/>
    </row>
    <row r="29" spans="1:14" ht="12.75">
      <c r="A29" s="109">
        <v>6</v>
      </c>
      <c r="B29" s="108" t="s">
        <v>74</v>
      </c>
      <c r="C29" s="109"/>
      <c r="D29" s="109"/>
      <c r="E29" s="109"/>
      <c r="F29" s="109"/>
      <c r="G29" s="109"/>
      <c r="H29" s="109"/>
      <c r="I29" s="109"/>
      <c r="J29" s="109"/>
      <c r="K29" s="109"/>
      <c r="L29" s="109"/>
      <c r="M29" s="109"/>
      <c r="N29" s="109"/>
    </row>
    <row r="30" spans="1:14" ht="44.25" customHeight="1">
      <c r="A30" s="109"/>
      <c r="B30" s="193" t="s">
        <v>274</v>
      </c>
      <c r="C30" s="193"/>
      <c r="D30" s="193"/>
      <c r="E30" s="193"/>
      <c r="F30" s="193"/>
      <c r="G30" s="193"/>
      <c r="H30" s="193"/>
      <c r="I30" s="193"/>
      <c r="J30" s="193"/>
      <c r="K30" s="193"/>
      <c r="L30" s="193"/>
      <c r="M30" s="193"/>
      <c r="N30" s="109"/>
    </row>
    <row r="31" spans="1:14" ht="12.75">
      <c r="A31" s="109"/>
      <c r="B31" s="109"/>
      <c r="C31" s="109"/>
      <c r="D31" s="109"/>
      <c r="E31" s="109"/>
      <c r="F31" s="109"/>
      <c r="G31" s="109"/>
      <c r="H31" s="109"/>
      <c r="I31" s="109"/>
      <c r="J31" s="109"/>
      <c r="K31" s="109"/>
      <c r="L31" s="109"/>
      <c r="M31" s="109"/>
      <c r="N31" s="109"/>
    </row>
    <row r="32" spans="1:14" ht="12.75">
      <c r="A32" s="109">
        <v>7</v>
      </c>
      <c r="B32" s="108" t="s">
        <v>211</v>
      </c>
      <c r="C32" s="109"/>
      <c r="D32" s="109"/>
      <c r="E32" s="109"/>
      <c r="F32" s="109"/>
      <c r="G32" s="109"/>
      <c r="H32" s="109"/>
      <c r="I32" s="109"/>
      <c r="J32" s="109"/>
      <c r="K32" s="109"/>
      <c r="L32" s="109"/>
      <c r="M32" s="109"/>
      <c r="N32" s="109"/>
    </row>
    <row r="33" spans="1:14" ht="12.75">
      <c r="A33" s="109"/>
      <c r="B33" s="109" t="s">
        <v>75</v>
      </c>
      <c r="C33" s="109"/>
      <c r="D33" s="109"/>
      <c r="E33" s="109"/>
      <c r="F33" s="109"/>
      <c r="G33" s="109"/>
      <c r="H33" s="109"/>
      <c r="I33" s="109"/>
      <c r="J33" s="109"/>
      <c r="K33" s="109"/>
      <c r="L33" s="109"/>
      <c r="M33" s="109"/>
      <c r="N33" s="109"/>
    </row>
    <row r="34" spans="1:14" ht="12.75">
      <c r="A34" s="109"/>
      <c r="B34" s="109"/>
      <c r="C34" s="109"/>
      <c r="D34" s="109"/>
      <c r="E34" s="109"/>
      <c r="F34" s="109"/>
      <c r="G34" s="109"/>
      <c r="H34" s="109"/>
      <c r="I34" s="109"/>
      <c r="J34" s="109"/>
      <c r="K34" s="109"/>
      <c r="L34" s="109"/>
      <c r="M34" s="109"/>
      <c r="N34" s="109"/>
    </row>
    <row r="35" spans="1:14" ht="12.75">
      <c r="A35" s="109">
        <v>8</v>
      </c>
      <c r="B35" s="108" t="s">
        <v>207</v>
      </c>
      <c r="C35" s="109"/>
      <c r="D35" s="109"/>
      <c r="E35" s="109"/>
      <c r="F35" s="109"/>
      <c r="G35" s="109"/>
      <c r="H35" s="109"/>
      <c r="I35" s="109"/>
      <c r="J35" s="109"/>
      <c r="K35" s="109"/>
      <c r="L35" s="109"/>
      <c r="M35" s="109"/>
      <c r="N35" s="109"/>
    </row>
    <row r="36" spans="1:14" ht="12.75">
      <c r="A36" s="109"/>
      <c r="B36" s="108"/>
      <c r="C36" s="109"/>
      <c r="D36" s="109"/>
      <c r="E36" s="109"/>
      <c r="F36" s="109"/>
      <c r="G36" s="204" t="s">
        <v>235</v>
      </c>
      <c r="H36" s="205"/>
      <c r="I36" s="206"/>
      <c r="J36" s="109"/>
      <c r="K36" s="204" t="s">
        <v>6</v>
      </c>
      <c r="L36" s="205"/>
      <c r="M36" s="206"/>
      <c r="N36" s="109"/>
    </row>
    <row r="37" spans="1:14" ht="12.75">
      <c r="A37" s="109"/>
      <c r="B37" s="108"/>
      <c r="C37" s="109"/>
      <c r="D37" s="109"/>
      <c r="E37" s="109"/>
      <c r="F37" s="109"/>
      <c r="G37" s="203" t="s">
        <v>275</v>
      </c>
      <c r="H37" s="203"/>
      <c r="I37" s="203"/>
      <c r="J37" s="203"/>
      <c r="K37" s="203"/>
      <c r="L37" s="203"/>
      <c r="M37" s="203"/>
      <c r="N37" s="109"/>
    </row>
    <row r="38" spans="1:14" ht="12.75">
      <c r="A38" s="109"/>
      <c r="B38" s="108"/>
      <c r="C38" s="109"/>
      <c r="D38" s="109"/>
      <c r="E38" s="109"/>
      <c r="F38" s="109"/>
      <c r="G38" s="136">
        <v>2002</v>
      </c>
      <c r="H38" s="136"/>
      <c r="I38" s="109">
        <v>2001</v>
      </c>
      <c r="J38" s="116"/>
      <c r="K38" s="137">
        <v>2002</v>
      </c>
      <c r="L38" s="115"/>
      <c r="M38" s="138">
        <v>2001</v>
      </c>
      <c r="N38" s="109"/>
    </row>
    <row r="39" spans="1:14" ht="12.75" customHeight="1">
      <c r="A39" s="109"/>
      <c r="B39" s="109"/>
      <c r="C39" s="110" t="s">
        <v>76</v>
      </c>
      <c r="D39" s="109"/>
      <c r="E39" s="109"/>
      <c r="F39" s="109"/>
      <c r="G39" s="139" t="s">
        <v>153</v>
      </c>
      <c r="H39" s="139"/>
      <c r="I39" s="139" t="s">
        <v>153</v>
      </c>
      <c r="J39" s="141"/>
      <c r="K39" s="139" t="s">
        <v>153</v>
      </c>
      <c r="L39" s="139"/>
      <c r="M39" s="139" t="s">
        <v>153</v>
      </c>
      <c r="N39" s="109"/>
    </row>
    <row r="40" spans="1:14" ht="12.75">
      <c r="A40" s="109"/>
      <c r="B40" s="109"/>
      <c r="C40" s="109" t="s">
        <v>208</v>
      </c>
      <c r="D40" s="109"/>
      <c r="E40" s="109"/>
      <c r="F40" s="109"/>
      <c r="G40" s="121">
        <v>6141</v>
      </c>
      <c r="H40" s="109"/>
      <c r="I40" s="119">
        <v>5855</v>
      </c>
      <c r="J40" s="120"/>
      <c r="K40" s="121">
        <v>-2155</v>
      </c>
      <c r="L40" s="121"/>
      <c r="M40" s="122">
        <v>-2206</v>
      </c>
      <c r="N40" s="109"/>
    </row>
    <row r="41" spans="1:14" ht="12.75">
      <c r="A41" s="109"/>
      <c r="B41" s="109"/>
      <c r="C41" s="109" t="s">
        <v>152</v>
      </c>
      <c r="D41" s="109"/>
      <c r="E41" s="109"/>
      <c r="F41" s="109"/>
      <c r="G41" s="186">
        <v>0</v>
      </c>
      <c r="H41" s="109"/>
      <c r="I41" s="119">
        <v>5</v>
      </c>
      <c r="J41" s="120"/>
      <c r="K41" s="121">
        <v>-438</v>
      </c>
      <c r="L41" s="121"/>
      <c r="M41" s="122">
        <v>-1218</v>
      </c>
      <c r="N41" s="109"/>
    </row>
    <row r="42" spans="1:14" ht="12.75">
      <c r="A42" s="109"/>
      <c r="B42" s="109"/>
      <c r="C42" s="109" t="s">
        <v>209</v>
      </c>
      <c r="D42" s="109"/>
      <c r="E42" s="109"/>
      <c r="F42" s="109"/>
      <c r="G42" s="142">
        <v>0</v>
      </c>
      <c r="H42" s="109"/>
      <c r="I42" s="119">
        <v>0</v>
      </c>
      <c r="J42" s="120"/>
      <c r="K42" s="121">
        <v>-164</v>
      </c>
      <c r="L42" s="121"/>
      <c r="M42" s="122">
        <v>0</v>
      </c>
      <c r="N42" s="109"/>
    </row>
    <row r="43" spans="1:14" ht="13.5" thickBot="1">
      <c r="A43" s="109"/>
      <c r="B43" s="109"/>
      <c r="C43" s="109"/>
      <c r="D43" s="109"/>
      <c r="E43" s="109"/>
      <c r="F43" s="109"/>
      <c r="G43" s="143">
        <f>SUM(G40:G42)</f>
        <v>6141</v>
      </c>
      <c r="H43" s="109"/>
      <c r="I43" s="123">
        <f>SUM(I40:I42)</f>
        <v>5860</v>
      </c>
      <c r="J43" s="120"/>
      <c r="K43" s="124">
        <f>SUM(K40:K42)</f>
        <v>-2757</v>
      </c>
      <c r="L43" s="122"/>
      <c r="M43" s="124">
        <f>SUM(M40:M42)</f>
        <v>-3424</v>
      </c>
      <c r="N43" s="109"/>
    </row>
    <row r="44" spans="1:14" ht="13.5" thickTop="1">
      <c r="A44" s="109"/>
      <c r="B44" s="109"/>
      <c r="C44" s="109"/>
      <c r="D44" s="109"/>
      <c r="E44" s="109"/>
      <c r="F44" s="109"/>
      <c r="G44" s="109"/>
      <c r="H44" s="109"/>
      <c r="I44" s="109"/>
      <c r="J44" s="125"/>
      <c r="K44" s="109"/>
      <c r="L44" s="109"/>
      <c r="M44" s="109"/>
      <c r="N44" s="109"/>
    </row>
    <row r="45" spans="1:14" ht="12.75">
      <c r="A45" s="109"/>
      <c r="B45" s="109"/>
      <c r="C45" s="109"/>
      <c r="D45" s="109"/>
      <c r="E45" s="109"/>
      <c r="F45" s="109"/>
      <c r="G45" s="109"/>
      <c r="H45" s="109"/>
      <c r="I45" s="109"/>
      <c r="J45" s="109"/>
      <c r="K45" s="109"/>
      <c r="L45" s="109"/>
      <c r="M45" s="109"/>
      <c r="N45" s="109"/>
    </row>
    <row r="46" spans="1:14" ht="12.75">
      <c r="A46" s="126">
        <v>9</v>
      </c>
      <c r="B46" s="114" t="s">
        <v>289</v>
      </c>
      <c r="C46" s="114"/>
      <c r="D46" s="114"/>
      <c r="E46" s="114"/>
      <c r="F46" s="114"/>
      <c r="G46" s="114"/>
      <c r="H46" s="114"/>
      <c r="I46" s="114"/>
      <c r="J46" s="114"/>
      <c r="K46" s="114"/>
      <c r="L46" s="114"/>
      <c r="M46" s="114"/>
      <c r="N46" s="109"/>
    </row>
    <row r="47" spans="1:14" ht="42" customHeight="1">
      <c r="A47" s="126"/>
      <c r="B47" s="192" t="s">
        <v>285</v>
      </c>
      <c r="C47" s="192"/>
      <c r="D47" s="192"/>
      <c r="E47" s="192"/>
      <c r="F47" s="192"/>
      <c r="G47" s="192"/>
      <c r="H47" s="192"/>
      <c r="I47" s="192"/>
      <c r="J47" s="192"/>
      <c r="K47" s="192"/>
      <c r="L47" s="192"/>
      <c r="M47" s="192"/>
      <c r="N47" s="109"/>
    </row>
    <row r="48" spans="1:14" ht="12.75">
      <c r="A48" s="109"/>
      <c r="B48" s="109"/>
      <c r="C48" s="109"/>
      <c r="D48" s="109"/>
      <c r="E48" s="109"/>
      <c r="F48" s="109"/>
      <c r="G48" s="109"/>
      <c r="H48" s="109"/>
      <c r="I48" s="121"/>
      <c r="J48" s="121"/>
      <c r="K48" s="122"/>
      <c r="L48" s="121"/>
      <c r="M48" s="109"/>
      <c r="N48" s="109"/>
    </row>
    <row r="49" spans="1:14" ht="68.25" customHeight="1">
      <c r="A49" s="109"/>
      <c r="B49" s="192" t="s">
        <v>295</v>
      </c>
      <c r="C49" s="192"/>
      <c r="D49" s="192"/>
      <c r="E49" s="192"/>
      <c r="F49" s="192"/>
      <c r="G49" s="192"/>
      <c r="H49" s="192"/>
      <c r="I49" s="192"/>
      <c r="J49" s="192"/>
      <c r="K49" s="192"/>
      <c r="L49" s="192"/>
      <c r="M49" s="192"/>
      <c r="N49" s="109"/>
    </row>
    <row r="50" spans="1:14" ht="12.75">
      <c r="A50" s="109"/>
      <c r="B50" s="109"/>
      <c r="C50" s="109"/>
      <c r="D50" s="109"/>
      <c r="E50" s="109"/>
      <c r="F50" s="109"/>
      <c r="G50" s="109"/>
      <c r="H50" s="109"/>
      <c r="I50" s="109"/>
      <c r="J50" s="109"/>
      <c r="K50" s="109"/>
      <c r="L50" s="109"/>
      <c r="M50" s="109"/>
      <c r="N50" s="109"/>
    </row>
    <row r="51" spans="1:14" ht="40.5" customHeight="1">
      <c r="A51" s="109"/>
      <c r="B51" s="192" t="s">
        <v>318</v>
      </c>
      <c r="C51" s="192"/>
      <c r="D51" s="192"/>
      <c r="E51" s="192"/>
      <c r="F51" s="192"/>
      <c r="G51" s="192"/>
      <c r="H51" s="192"/>
      <c r="I51" s="192"/>
      <c r="J51" s="192"/>
      <c r="K51" s="192"/>
      <c r="L51" s="192"/>
      <c r="M51" s="192"/>
      <c r="N51" s="109"/>
    </row>
    <row r="52" spans="1:14" ht="12.75">
      <c r="A52" s="126"/>
      <c r="B52" s="114"/>
      <c r="C52" s="114"/>
      <c r="D52" s="114"/>
      <c r="E52" s="114"/>
      <c r="F52" s="114"/>
      <c r="G52" s="114"/>
      <c r="H52" s="114"/>
      <c r="I52" s="114"/>
      <c r="J52" s="114"/>
      <c r="K52" s="114"/>
      <c r="L52" s="114"/>
      <c r="M52" s="114"/>
      <c r="N52" s="109"/>
    </row>
    <row r="53" spans="1:14" ht="12.75">
      <c r="A53" s="126"/>
      <c r="B53" s="166" t="s">
        <v>174</v>
      </c>
      <c r="C53" s="166" t="s">
        <v>157</v>
      </c>
      <c r="D53" s="127"/>
      <c r="E53" s="127"/>
      <c r="F53" s="127"/>
      <c r="G53" s="127"/>
      <c r="H53" s="127"/>
      <c r="I53" s="127"/>
      <c r="J53" s="127"/>
      <c r="K53" s="127"/>
      <c r="L53" s="127"/>
      <c r="M53" s="127"/>
      <c r="N53" s="109"/>
    </row>
    <row r="54" spans="1:14" ht="25.5" customHeight="1">
      <c r="A54" s="126"/>
      <c r="B54" s="144"/>
      <c r="C54" s="193" t="s">
        <v>195</v>
      </c>
      <c r="D54" s="193"/>
      <c r="E54" s="193"/>
      <c r="F54" s="193"/>
      <c r="G54" s="193"/>
      <c r="H54" s="193"/>
      <c r="I54" s="193"/>
      <c r="J54" s="193"/>
      <c r="K54" s="193"/>
      <c r="L54" s="193"/>
      <c r="M54" s="193"/>
      <c r="N54" s="109"/>
    </row>
    <row r="55" spans="1:14" ht="12.75">
      <c r="A55" s="126"/>
      <c r="B55" s="127"/>
      <c r="C55" s="112"/>
      <c r="D55" s="112"/>
      <c r="E55" s="112"/>
      <c r="F55" s="112"/>
      <c r="G55" s="112"/>
      <c r="H55" s="112"/>
      <c r="I55" s="112"/>
      <c r="J55" s="112"/>
      <c r="K55" s="112"/>
      <c r="L55" s="112"/>
      <c r="M55" s="112"/>
      <c r="N55" s="109"/>
    </row>
    <row r="56" spans="1:14" ht="12.75">
      <c r="A56" s="109"/>
      <c r="B56" s="108" t="s">
        <v>175</v>
      </c>
      <c r="C56" s="108" t="s">
        <v>208</v>
      </c>
      <c r="D56" s="109"/>
      <c r="E56" s="109"/>
      <c r="F56" s="109"/>
      <c r="G56" s="109"/>
      <c r="H56" s="109"/>
      <c r="I56" s="118"/>
      <c r="J56" s="118"/>
      <c r="L56" s="118"/>
      <c r="M56" s="118"/>
      <c r="N56" s="109"/>
    </row>
    <row r="57" spans="1:14" ht="12.75">
      <c r="A57" s="109"/>
      <c r="B57" s="109"/>
      <c r="C57" s="108"/>
      <c r="D57" s="109"/>
      <c r="E57" s="109"/>
      <c r="F57" s="109"/>
      <c r="G57" s="109"/>
      <c r="H57" s="109"/>
      <c r="I57" s="118"/>
      <c r="J57" s="118"/>
      <c r="K57" s="115" t="s">
        <v>158</v>
      </c>
      <c r="L57" s="118"/>
      <c r="M57" s="118"/>
      <c r="N57" s="109"/>
    </row>
    <row r="58" spans="1:14" ht="12.75">
      <c r="A58" s="109"/>
      <c r="B58" s="109"/>
      <c r="C58" s="109" t="s">
        <v>154</v>
      </c>
      <c r="D58" s="109"/>
      <c r="E58" s="109"/>
      <c r="F58" s="109"/>
      <c r="G58" s="109"/>
      <c r="H58" s="109"/>
      <c r="I58" s="115"/>
      <c r="J58" s="115"/>
      <c r="L58" s="115"/>
      <c r="M58" s="109"/>
      <c r="N58" s="109"/>
    </row>
    <row r="59" spans="1:14" ht="12.75">
      <c r="A59" s="109"/>
      <c r="B59" s="109"/>
      <c r="C59" s="109" t="s">
        <v>155</v>
      </c>
      <c r="D59" s="109"/>
      <c r="E59" s="109"/>
      <c r="F59" s="109"/>
      <c r="G59" s="109"/>
      <c r="H59" s="109"/>
      <c r="I59" s="122"/>
      <c r="J59" s="122"/>
      <c r="K59" s="121">
        <v>276876</v>
      </c>
      <c r="L59" s="122"/>
      <c r="M59" s="125"/>
      <c r="N59" s="109"/>
    </row>
    <row r="60" spans="1:14" ht="12.75">
      <c r="A60" s="109"/>
      <c r="B60" s="109"/>
      <c r="C60" s="109" t="s">
        <v>156</v>
      </c>
      <c r="D60" s="109"/>
      <c r="E60" s="109"/>
      <c r="F60" s="109"/>
      <c r="G60" s="109"/>
      <c r="H60" s="109"/>
      <c r="I60" s="121"/>
      <c r="J60" s="121"/>
      <c r="K60" s="128">
        <v>-6844</v>
      </c>
      <c r="L60" s="121"/>
      <c r="M60" s="109"/>
      <c r="N60" s="109"/>
    </row>
    <row r="61" spans="1:14" ht="12.75">
      <c r="A61" s="109"/>
      <c r="B61" s="109"/>
      <c r="D61" s="109"/>
      <c r="E61" s="109"/>
      <c r="F61" s="109"/>
      <c r="G61" s="109"/>
      <c r="H61" s="109"/>
      <c r="I61" s="121"/>
      <c r="J61" s="121"/>
      <c r="K61" s="121">
        <f>SUM(K59:K60)</f>
        <v>270032</v>
      </c>
      <c r="L61" s="121"/>
      <c r="M61" s="109"/>
      <c r="N61" s="109"/>
    </row>
    <row r="62" spans="1:14" ht="12.75">
      <c r="A62" s="109"/>
      <c r="B62" s="109"/>
      <c r="C62" s="109" t="s">
        <v>297</v>
      </c>
      <c r="D62" s="109"/>
      <c r="E62" s="109"/>
      <c r="F62" s="109"/>
      <c r="G62" s="109"/>
      <c r="H62" s="109"/>
      <c r="I62" s="121"/>
      <c r="J62" s="121"/>
      <c r="K62" s="121"/>
      <c r="L62" s="121"/>
      <c r="M62" s="109"/>
      <c r="N62" s="109"/>
    </row>
    <row r="63" spans="1:14" ht="12.75">
      <c r="A63" s="109"/>
      <c r="B63" s="109"/>
      <c r="C63" s="109" t="s">
        <v>286</v>
      </c>
      <c r="D63" s="109"/>
      <c r="E63" s="109"/>
      <c r="F63" s="109"/>
      <c r="G63" s="109"/>
      <c r="H63" s="109"/>
      <c r="I63" s="121"/>
      <c r="J63" s="121"/>
      <c r="K63" s="172">
        <v>-154000</v>
      </c>
      <c r="L63" s="121"/>
      <c r="M63" s="109"/>
      <c r="N63" s="109"/>
    </row>
    <row r="64" spans="1:14" ht="12.75">
      <c r="A64" s="109"/>
      <c r="B64" s="109"/>
      <c r="C64" s="109" t="s">
        <v>0</v>
      </c>
      <c r="D64" s="109"/>
      <c r="E64" s="109"/>
      <c r="F64" s="109"/>
      <c r="G64" s="109"/>
      <c r="H64" s="109"/>
      <c r="I64" s="121"/>
      <c r="J64" s="121"/>
      <c r="K64" s="173">
        <v>98968</v>
      </c>
      <c r="L64" s="121"/>
      <c r="M64" s="109"/>
      <c r="N64" s="109"/>
    </row>
    <row r="65" spans="1:14" ht="12.75">
      <c r="A65" s="109"/>
      <c r="B65" s="109"/>
      <c r="C65" s="109" t="s">
        <v>1</v>
      </c>
      <c r="D65" s="109"/>
      <c r="E65" s="109"/>
      <c r="F65" s="109"/>
      <c r="G65" s="109"/>
      <c r="H65" s="109"/>
      <c r="I65" s="121"/>
      <c r="J65" s="121"/>
      <c r="K65" s="121">
        <f>+K63+K64</f>
        <v>-55032</v>
      </c>
      <c r="L65" s="121"/>
      <c r="M65" s="109"/>
      <c r="N65" s="109"/>
    </row>
    <row r="66" spans="1:14" ht="13.5" thickBot="1">
      <c r="A66" s="109"/>
      <c r="B66" s="109"/>
      <c r="D66" s="109"/>
      <c r="E66" s="109"/>
      <c r="F66" s="109"/>
      <c r="G66" s="109"/>
      <c r="H66" s="109"/>
      <c r="I66" s="121"/>
      <c r="J66" s="121"/>
      <c r="K66" s="124">
        <f>K61+K65</f>
        <v>215000</v>
      </c>
      <c r="L66" s="121"/>
      <c r="M66" s="109"/>
      <c r="N66" s="109"/>
    </row>
    <row r="67" spans="1:14" ht="13.5" thickTop="1">
      <c r="A67" s="109"/>
      <c r="B67" s="109"/>
      <c r="C67" s="109"/>
      <c r="D67" s="109"/>
      <c r="E67" s="109"/>
      <c r="F67" s="109"/>
      <c r="G67" s="109"/>
      <c r="H67" s="109"/>
      <c r="I67" s="121"/>
      <c r="J67" s="121"/>
      <c r="K67" s="122"/>
      <c r="L67" s="121"/>
      <c r="M67" s="109"/>
      <c r="N67" s="109"/>
    </row>
    <row r="68" spans="1:14" ht="25.5" customHeight="1">
      <c r="A68" s="109"/>
      <c r="B68" s="192" t="s">
        <v>309</v>
      </c>
      <c r="C68" s="192"/>
      <c r="D68" s="192"/>
      <c r="E68" s="192"/>
      <c r="F68" s="192"/>
      <c r="G68" s="192"/>
      <c r="H68" s="192"/>
      <c r="I68" s="192"/>
      <c r="J68" s="192"/>
      <c r="K68" s="192"/>
      <c r="L68" s="192"/>
      <c r="M68" s="192"/>
      <c r="N68" s="109"/>
    </row>
    <row r="69" spans="1:14" ht="12.75">
      <c r="A69" s="109"/>
      <c r="B69" s="109"/>
      <c r="C69" s="109"/>
      <c r="D69" s="109"/>
      <c r="E69" s="109"/>
      <c r="F69" s="109"/>
      <c r="G69" s="109"/>
      <c r="H69" s="109"/>
      <c r="I69" s="109"/>
      <c r="J69" s="109"/>
      <c r="K69" s="109"/>
      <c r="L69" s="109"/>
      <c r="M69" s="109"/>
      <c r="N69" s="109"/>
    </row>
    <row r="70" spans="1:14" ht="12.75">
      <c r="A70" s="109"/>
      <c r="B70" s="108" t="s">
        <v>176</v>
      </c>
      <c r="C70" s="108" t="s">
        <v>296</v>
      </c>
      <c r="D70" s="109"/>
      <c r="E70" s="109"/>
      <c r="F70" s="109"/>
      <c r="G70" s="109"/>
      <c r="H70" s="109"/>
      <c r="I70" s="118"/>
      <c r="J70" s="118"/>
      <c r="L70" s="109"/>
      <c r="M70" s="109"/>
      <c r="N70" s="109"/>
    </row>
    <row r="71" spans="1:14" ht="12.75">
      <c r="A71" s="109"/>
      <c r="B71" s="109"/>
      <c r="C71" s="108"/>
      <c r="D71" s="109"/>
      <c r="E71" s="109"/>
      <c r="F71" s="109"/>
      <c r="G71" s="109"/>
      <c r="H71" s="109"/>
      <c r="I71" s="118"/>
      <c r="J71" s="118"/>
      <c r="K71" s="115" t="s">
        <v>158</v>
      </c>
      <c r="L71" s="109"/>
      <c r="M71" s="109"/>
      <c r="N71" s="109"/>
    </row>
    <row r="72" spans="1:14" ht="12.75">
      <c r="A72" s="109"/>
      <c r="B72" s="109"/>
      <c r="C72" s="109" t="s">
        <v>154</v>
      </c>
      <c r="D72" s="109"/>
      <c r="E72" s="109"/>
      <c r="F72" s="109"/>
      <c r="G72" s="109"/>
      <c r="H72" s="109"/>
      <c r="I72" s="115"/>
      <c r="J72" s="115"/>
      <c r="L72" s="109"/>
      <c r="M72" s="109"/>
      <c r="N72" s="109"/>
    </row>
    <row r="73" spans="1:14" ht="12.75">
      <c r="A73" s="109"/>
      <c r="B73" s="109"/>
      <c r="C73" s="109" t="s">
        <v>290</v>
      </c>
      <c r="D73" s="109"/>
      <c r="E73" s="109"/>
      <c r="F73" s="109"/>
      <c r="G73" s="109"/>
      <c r="H73" s="109"/>
      <c r="I73" s="122"/>
      <c r="J73" s="122"/>
      <c r="K73" s="121">
        <v>48877</v>
      </c>
      <c r="L73" s="109"/>
      <c r="M73" s="109"/>
      <c r="N73" s="109"/>
    </row>
    <row r="74" spans="1:14" ht="12.75">
      <c r="A74" s="109"/>
      <c r="B74" s="109"/>
      <c r="C74" s="109" t="s">
        <v>297</v>
      </c>
      <c r="D74" s="109"/>
      <c r="E74" s="109"/>
      <c r="F74" s="109"/>
      <c r="G74" s="109"/>
      <c r="H74" s="109"/>
      <c r="I74" s="121"/>
      <c r="J74" s="121"/>
      <c r="K74" s="121"/>
      <c r="L74" s="109"/>
      <c r="M74" s="109"/>
      <c r="N74" s="109"/>
    </row>
    <row r="75" spans="1:14" ht="12.75">
      <c r="A75" s="109"/>
      <c r="B75" s="109"/>
      <c r="C75" s="109" t="s">
        <v>286</v>
      </c>
      <c r="D75" s="109"/>
      <c r="E75" s="109"/>
      <c r="F75" s="109"/>
      <c r="G75" s="109"/>
      <c r="H75" s="109"/>
      <c r="I75" s="121"/>
      <c r="J75" s="121"/>
      <c r="K75" s="172">
        <v>-3000</v>
      </c>
      <c r="L75" s="109"/>
      <c r="M75" s="109"/>
      <c r="N75" s="109"/>
    </row>
    <row r="76" spans="1:14" ht="12.75">
      <c r="A76" s="109"/>
      <c r="B76" s="109"/>
      <c r="C76" s="109" t="s">
        <v>291</v>
      </c>
      <c r="D76" s="109"/>
      <c r="E76" s="109"/>
      <c r="F76" s="109"/>
      <c r="G76" s="109"/>
      <c r="H76" s="109"/>
      <c r="I76" s="121"/>
      <c r="J76" s="121"/>
      <c r="K76" s="173">
        <v>-7504</v>
      </c>
      <c r="L76" s="109"/>
      <c r="M76" s="109"/>
      <c r="N76" s="109"/>
    </row>
    <row r="77" spans="1:14" ht="12.75">
      <c r="A77" s="109"/>
      <c r="B77" s="109"/>
      <c r="C77" s="109" t="s">
        <v>1</v>
      </c>
      <c r="D77" s="109"/>
      <c r="E77" s="109"/>
      <c r="F77" s="109"/>
      <c r="G77" s="109"/>
      <c r="H77" s="109"/>
      <c r="I77" s="121"/>
      <c r="J77" s="121"/>
      <c r="K77" s="174">
        <f>SUM(K75:K76)</f>
        <v>-10504</v>
      </c>
      <c r="L77" s="109"/>
      <c r="M77" s="109"/>
      <c r="N77" s="109"/>
    </row>
    <row r="78" spans="1:14" ht="12.75">
      <c r="A78" s="109"/>
      <c r="B78" s="109"/>
      <c r="D78" s="109"/>
      <c r="E78" s="109"/>
      <c r="F78" s="109"/>
      <c r="G78" s="109"/>
      <c r="H78" s="109"/>
      <c r="I78" s="121"/>
      <c r="J78" s="121"/>
      <c r="K78" s="122">
        <f>+K73+K77</f>
        <v>38373</v>
      </c>
      <c r="L78" s="109"/>
      <c r="M78" s="109"/>
      <c r="N78" s="109"/>
    </row>
    <row r="79" spans="1:14" ht="12.75">
      <c r="A79" s="109"/>
      <c r="B79" s="109"/>
      <c r="C79" s="109" t="s">
        <v>292</v>
      </c>
      <c r="D79" s="109"/>
      <c r="E79" s="109"/>
      <c r="F79" s="109"/>
      <c r="G79" s="109"/>
      <c r="H79" s="109"/>
      <c r="I79" s="109"/>
      <c r="J79" s="109"/>
      <c r="K79" s="128">
        <v>9140</v>
      </c>
      <c r="L79" s="109"/>
      <c r="M79" s="109"/>
      <c r="N79" s="109"/>
    </row>
    <row r="80" spans="1:14" ht="12.75">
      <c r="A80" s="109"/>
      <c r="B80" s="109"/>
      <c r="C80" s="109"/>
      <c r="D80" s="109"/>
      <c r="E80" s="109"/>
      <c r="F80" s="109"/>
      <c r="G80" s="109"/>
      <c r="H80" s="109"/>
      <c r="I80" s="109"/>
      <c r="J80" s="109"/>
      <c r="K80" s="175">
        <f>+K78+K79</f>
        <v>47513</v>
      </c>
      <c r="L80" s="109"/>
      <c r="M80" s="109"/>
      <c r="N80" s="109"/>
    </row>
    <row r="81" spans="1:14" ht="12.75">
      <c r="A81" s="109"/>
      <c r="B81" s="109"/>
      <c r="C81" s="109" t="s">
        <v>293</v>
      </c>
      <c r="D81" s="109"/>
      <c r="E81" s="109"/>
      <c r="F81" s="109"/>
      <c r="G81" s="109"/>
      <c r="H81" s="109"/>
      <c r="I81" s="109"/>
      <c r="J81" s="109"/>
      <c r="K81" s="109">
        <v>164</v>
      </c>
      <c r="L81" s="109"/>
      <c r="M81" s="109"/>
      <c r="N81" s="109"/>
    </row>
    <row r="82" spans="1:14" ht="13.5" thickBot="1">
      <c r="A82" s="109"/>
      <c r="B82" s="109"/>
      <c r="C82" s="109"/>
      <c r="D82" s="109"/>
      <c r="E82" s="109"/>
      <c r="F82" s="109"/>
      <c r="G82" s="109"/>
      <c r="H82" s="109"/>
      <c r="I82" s="109"/>
      <c r="J82" s="109"/>
      <c r="K82" s="143">
        <f>SUM(K80:K81)</f>
        <v>47677</v>
      </c>
      <c r="L82" s="109"/>
      <c r="M82" s="109"/>
      <c r="N82" s="109"/>
    </row>
    <row r="83" spans="1:14" ht="13.5" thickTop="1">
      <c r="A83" s="109"/>
      <c r="B83" s="109"/>
      <c r="C83" s="109"/>
      <c r="D83" s="109"/>
      <c r="E83" s="109"/>
      <c r="F83" s="109"/>
      <c r="G83" s="109"/>
      <c r="H83" s="109"/>
      <c r="I83" s="109"/>
      <c r="J83" s="109"/>
      <c r="K83" s="109"/>
      <c r="L83" s="109"/>
      <c r="M83" s="109"/>
      <c r="N83" s="109"/>
    </row>
    <row r="84" spans="1:14" ht="39.75" customHeight="1">
      <c r="A84" s="109"/>
      <c r="B84" s="192" t="s">
        <v>310</v>
      </c>
      <c r="C84" s="192"/>
      <c r="D84" s="192"/>
      <c r="E84" s="192"/>
      <c r="F84" s="192"/>
      <c r="G84" s="192"/>
      <c r="H84" s="192"/>
      <c r="I84" s="192"/>
      <c r="J84" s="192"/>
      <c r="K84" s="192"/>
      <c r="L84" s="192"/>
      <c r="M84" s="192"/>
      <c r="N84" s="109"/>
    </row>
    <row r="85" spans="1:14" ht="27.75" customHeight="1">
      <c r="A85" s="109"/>
      <c r="B85" s="191" t="s">
        <v>311</v>
      </c>
      <c r="C85" s="191"/>
      <c r="D85" s="191"/>
      <c r="E85" s="191"/>
      <c r="F85" s="191"/>
      <c r="G85" s="191"/>
      <c r="H85" s="191"/>
      <c r="I85" s="191"/>
      <c r="J85" s="191"/>
      <c r="K85" s="191"/>
      <c r="L85" s="191"/>
      <c r="M85" s="191"/>
      <c r="N85" s="109"/>
    </row>
    <row r="86" spans="1:14" ht="13.5" customHeight="1">
      <c r="A86" s="109"/>
      <c r="B86" s="178"/>
      <c r="C86" s="178"/>
      <c r="D86" s="178"/>
      <c r="E86" s="178"/>
      <c r="F86" s="178"/>
      <c r="G86" s="178"/>
      <c r="H86" s="178"/>
      <c r="I86" s="178"/>
      <c r="J86" s="178"/>
      <c r="K86" s="178"/>
      <c r="L86" s="178"/>
      <c r="M86" s="178"/>
      <c r="N86" s="109"/>
    </row>
    <row r="87" spans="1:14" ht="12.75">
      <c r="A87" s="109"/>
      <c r="B87" s="109"/>
      <c r="C87" s="109"/>
      <c r="D87" s="109"/>
      <c r="E87" s="109"/>
      <c r="F87" s="109"/>
      <c r="G87" s="109"/>
      <c r="H87" s="109"/>
      <c r="I87" s="109"/>
      <c r="J87" s="109"/>
      <c r="K87" s="109"/>
      <c r="L87" s="109"/>
      <c r="M87" s="109"/>
      <c r="N87" s="109"/>
    </row>
    <row r="88" spans="1:14" ht="12.75">
      <c r="A88" s="109">
        <v>10</v>
      </c>
      <c r="B88" s="114" t="s">
        <v>247</v>
      </c>
      <c r="C88" s="109"/>
      <c r="D88" s="129"/>
      <c r="E88" s="129"/>
      <c r="F88" s="129"/>
      <c r="G88" s="129"/>
      <c r="H88" s="129"/>
      <c r="I88" s="129"/>
      <c r="J88" s="129"/>
      <c r="K88" s="129"/>
      <c r="L88" s="129"/>
      <c r="M88" s="109"/>
      <c r="N88" s="109"/>
    </row>
    <row r="89" spans="1:14" ht="12.75">
      <c r="A89" s="109"/>
      <c r="B89" s="129" t="s">
        <v>116</v>
      </c>
      <c r="C89" s="109"/>
      <c r="D89" s="109"/>
      <c r="E89" s="109"/>
      <c r="F89" s="109"/>
      <c r="G89" s="109"/>
      <c r="H89" s="109"/>
      <c r="I89" s="109"/>
      <c r="J89" s="109"/>
      <c r="K89" s="109"/>
      <c r="L89" s="109"/>
      <c r="M89" s="109"/>
      <c r="N89" s="109"/>
    </row>
    <row r="90" spans="1:14" ht="12.75">
      <c r="A90" s="109"/>
      <c r="B90" s="129"/>
      <c r="C90" s="109"/>
      <c r="D90" s="109"/>
      <c r="E90" s="109"/>
      <c r="F90" s="109"/>
      <c r="G90" s="109"/>
      <c r="H90" s="109"/>
      <c r="I90" s="109"/>
      <c r="J90" s="109"/>
      <c r="K90" s="109"/>
      <c r="L90" s="109"/>
      <c r="M90" s="109"/>
      <c r="N90" s="109"/>
    </row>
    <row r="91" spans="1:14" ht="12.75">
      <c r="A91" s="109"/>
      <c r="B91" s="109"/>
      <c r="C91" s="109"/>
      <c r="D91" s="109"/>
      <c r="E91" s="109"/>
      <c r="F91" s="109"/>
      <c r="G91" s="109"/>
      <c r="H91" s="109"/>
      <c r="I91" s="109"/>
      <c r="J91" s="109"/>
      <c r="K91" s="109"/>
      <c r="L91" s="109"/>
      <c r="M91" s="109"/>
      <c r="N91" s="109"/>
    </row>
    <row r="92" spans="1:14" ht="12.75">
      <c r="A92" s="109">
        <v>11</v>
      </c>
      <c r="B92" s="114" t="s">
        <v>198</v>
      </c>
      <c r="C92" s="109"/>
      <c r="D92" s="109"/>
      <c r="E92" s="109"/>
      <c r="F92" s="109"/>
      <c r="G92" s="109"/>
      <c r="H92" s="109"/>
      <c r="I92" s="109"/>
      <c r="J92" s="109"/>
      <c r="K92" s="109"/>
      <c r="L92" s="109"/>
      <c r="M92" s="109"/>
      <c r="N92" s="109"/>
    </row>
    <row r="93" spans="1:14" ht="42.75" customHeight="1">
      <c r="A93" s="109"/>
      <c r="B93" s="193" t="s">
        <v>301</v>
      </c>
      <c r="C93" s="193"/>
      <c r="D93" s="193"/>
      <c r="E93" s="193"/>
      <c r="F93" s="193"/>
      <c r="G93" s="193"/>
      <c r="H93" s="193"/>
      <c r="I93" s="193"/>
      <c r="J93" s="193"/>
      <c r="K93" s="193"/>
      <c r="L93" s="193"/>
      <c r="M93" s="193"/>
      <c r="N93" s="109"/>
    </row>
    <row r="94" spans="1:14" ht="12.75">
      <c r="A94" s="109"/>
      <c r="B94" s="109"/>
      <c r="C94" s="109"/>
      <c r="D94" s="109"/>
      <c r="E94" s="109"/>
      <c r="F94" s="109"/>
      <c r="G94" s="109"/>
      <c r="H94" s="109"/>
      <c r="I94" s="109"/>
      <c r="J94" s="109"/>
      <c r="K94" s="109"/>
      <c r="L94" s="109"/>
      <c r="M94" s="109"/>
      <c r="N94" s="109"/>
    </row>
    <row r="95" spans="1:14" ht="12.75">
      <c r="A95" s="109"/>
      <c r="B95" s="108" t="s">
        <v>8</v>
      </c>
      <c r="C95" s="108"/>
      <c r="D95" s="108"/>
      <c r="E95" s="108"/>
      <c r="F95" s="108"/>
      <c r="G95" s="108"/>
      <c r="H95" s="109"/>
      <c r="I95" s="109"/>
      <c r="J95" s="109"/>
      <c r="K95" s="109"/>
      <c r="L95" s="109"/>
      <c r="M95" s="109"/>
      <c r="N95" s="109"/>
    </row>
    <row r="96" spans="1:14" ht="12.75">
      <c r="A96" s="109"/>
      <c r="B96" s="109"/>
      <c r="C96" s="109"/>
      <c r="D96" s="109"/>
      <c r="E96" s="109"/>
      <c r="F96" s="109"/>
      <c r="G96" s="109"/>
      <c r="H96" s="109"/>
      <c r="I96" s="115" t="s">
        <v>158</v>
      </c>
      <c r="J96" s="109"/>
      <c r="K96" s="109"/>
      <c r="L96" s="109"/>
      <c r="M96" s="109"/>
      <c r="N96" s="109"/>
    </row>
    <row r="97" spans="1:14" ht="12.75">
      <c r="A97" s="109"/>
      <c r="B97" s="109"/>
      <c r="C97" s="109" t="s">
        <v>157</v>
      </c>
      <c r="D97" s="109"/>
      <c r="E97" s="109"/>
      <c r="F97" s="109"/>
      <c r="G97" s="109"/>
      <c r="H97" s="109"/>
      <c r="I97" s="121">
        <v>3653</v>
      </c>
      <c r="J97" s="109"/>
      <c r="K97" s="109"/>
      <c r="L97" s="109"/>
      <c r="M97" s="109"/>
      <c r="N97" s="109"/>
    </row>
    <row r="98" spans="1:14" ht="12.75">
      <c r="A98" s="109"/>
      <c r="B98" s="109"/>
      <c r="C98" s="109" t="s">
        <v>9</v>
      </c>
      <c r="D98" s="109"/>
      <c r="E98" s="109"/>
      <c r="F98" s="109"/>
      <c r="G98" s="109"/>
      <c r="H98" s="109"/>
      <c r="I98" s="121">
        <v>292</v>
      </c>
      <c r="J98" s="109"/>
      <c r="K98" s="109"/>
      <c r="L98" s="109"/>
      <c r="M98" s="109"/>
      <c r="N98" s="109"/>
    </row>
    <row r="99" spans="1:14" ht="12.75">
      <c r="A99" s="109"/>
      <c r="B99" s="109"/>
      <c r="C99" s="109" t="s">
        <v>10</v>
      </c>
      <c r="D99" s="109"/>
      <c r="E99" s="109"/>
      <c r="F99" s="109"/>
      <c r="G99" s="109"/>
      <c r="H99" s="109"/>
      <c r="I99" s="121">
        <v>6146</v>
      </c>
      <c r="J99" s="109"/>
      <c r="K99" s="109"/>
      <c r="L99" s="109"/>
      <c r="M99" s="109"/>
      <c r="N99" s="109"/>
    </row>
    <row r="100" spans="1:14" ht="12.75">
      <c r="A100" s="109"/>
      <c r="B100" s="109"/>
      <c r="C100" s="109" t="s">
        <v>11</v>
      </c>
      <c r="D100" s="109"/>
      <c r="E100" s="109"/>
      <c r="F100" s="109"/>
      <c r="G100" s="109"/>
      <c r="H100" s="109"/>
      <c r="I100" s="121">
        <v>27775</v>
      </c>
      <c r="J100" s="109"/>
      <c r="K100" s="109"/>
      <c r="L100" s="109"/>
      <c r="M100" s="109"/>
      <c r="N100" s="109"/>
    </row>
    <row r="101" spans="1:14" ht="12.75">
      <c r="A101" s="109"/>
      <c r="B101" s="109"/>
      <c r="C101" s="109" t="s">
        <v>12</v>
      </c>
      <c r="D101" s="109"/>
      <c r="E101" s="109"/>
      <c r="F101" s="109"/>
      <c r="G101" s="109"/>
      <c r="H101" s="109"/>
      <c r="I101" s="121">
        <v>-23889</v>
      </c>
      <c r="J101" s="109"/>
      <c r="K101" s="109"/>
      <c r="L101" s="109"/>
      <c r="M101" s="109"/>
      <c r="N101" s="109"/>
    </row>
    <row r="102" spans="1:14" ht="12.75">
      <c r="A102" s="109"/>
      <c r="B102" s="109"/>
      <c r="C102" s="109" t="s">
        <v>239</v>
      </c>
      <c r="D102" s="109"/>
      <c r="E102" s="109"/>
      <c r="F102" s="109"/>
      <c r="G102" s="109"/>
      <c r="H102" s="109"/>
      <c r="I102" s="122">
        <v>-209</v>
      </c>
      <c r="J102" s="109"/>
      <c r="K102" s="109"/>
      <c r="L102" s="109"/>
      <c r="M102" s="109"/>
      <c r="N102" s="109"/>
    </row>
    <row r="103" spans="1:14" ht="12.75">
      <c r="A103" s="109"/>
      <c r="B103" s="109"/>
      <c r="C103" s="109" t="s">
        <v>13</v>
      </c>
      <c r="D103" s="109"/>
      <c r="E103" s="109"/>
      <c r="F103" s="109"/>
      <c r="G103" s="109"/>
      <c r="H103" s="109"/>
      <c r="I103" s="128">
        <v>-13559</v>
      </c>
      <c r="J103" s="109"/>
      <c r="K103" s="109"/>
      <c r="L103" s="109"/>
      <c r="M103" s="109"/>
      <c r="N103" s="109"/>
    </row>
    <row r="104" spans="1:14" ht="12.75">
      <c r="A104" s="109"/>
      <c r="B104" s="109"/>
      <c r="C104" s="109" t="s">
        <v>14</v>
      </c>
      <c r="D104" s="109"/>
      <c r="E104" s="109"/>
      <c r="F104" s="109"/>
      <c r="G104" s="109"/>
      <c r="H104" s="109"/>
      <c r="I104" s="121">
        <f>SUM(I97:I103)</f>
        <v>209</v>
      </c>
      <c r="J104" s="109"/>
      <c r="K104" s="109"/>
      <c r="L104" s="109"/>
      <c r="M104" s="109"/>
      <c r="N104" s="109"/>
    </row>
    <row r="105" spans="1:14" ht="12.75">
      <c r="A105" s="109"/>
      <c r="B105" s="109"/>
      <c r="C105" s="109" t="s">
        <v>15</v>
      </c>
      <c r="D105" s="109"/>
      <c r="E105" s="109"/>
      <c r="F105" s="109"/>
      <c r="G105" s="109"/>
      <c r="H105" s="109"/>
      <c r="I105" s="128">
        <v>9491</v>
      </c>
      <c r="J105" s="109"/>
      <c r="K105" s="109"/>
      <c r="L105" s="109"/>
      <c r="M105" s="109"/>
      <c r="N105" s="109"/>
    </row>
    <row r="106" spans="1:14" ht="12.75">
      <c r="A106" s="109"/>
      <c r="B106" s="109"/>
      <c r="C106" s="109" t="s">
        <v>16</v>
      </c>
      <c r="D106" s="109"/>
      <c r="E106" s="109"/>
      <c r="F106" s="109"/>
      <c r="G106" s="109"/>
      <c r="H106" s="109"/>
      <c r="I106" s="121">
        <f>SUM(I104:I105)</f>
        <v>9700</v>
      </c>
      <c r="J106" s="109"/>
      <c r="K106" s="109"/>
      <c r="L106" s="109"/>
      <c r="M106" s="109"/>
      <c r="N106" s="109"/>
    </row>
    <row r="107" spans="1:14" ht="12.75">
      <c r="A107" s="109"/>
      <c r="B107" s="109"/>
      <c r="C107" s="109" t="s">
        <v>278</v>
      </c>
      <c r="D107" s="109"/>
      <c r="E107" s="109"/>
      <c r="F107" s="109"/>
      <c r="G107" s="109"/>
      <c r="H107" s="109"/>
      <c r="I107" s="121">
        <v>2715</v>
      </c>
      <c r="J107" s="109"/>
      <c r="K107" s="109"/>
      <c r="L107" s="109"/>
      <c r="M107" s="109"/>
      <c r="N107" s="109"/>
    </row>
    <row r="108" spans="1:14" ht="13.5" thickBot="1">
      <c r="A108" s="109"/>
      <c r="B108" s="109"/>
      <c r="C108" s="109" t="s">
        <v>20</v>
      </c>
      <c r="D108" s="109"/>
      <c r="E108" s="109"/>
      <c r="F108" s="109"/>
      <c r="G108" s="109"/>
      <c r="H108" s="109"/>
      <c r="I108" s="124">
        <f>SUM(I106:I107)</f>
        <v>12415</v>
      </c>
      <c r="J108" s="109"/>
      <c r="K108" s="109"/>
      <c r="L108" s="109"/>
      <c r="M108" s="109"/>
      <c r="N108" s="109"/>
    </row>
    <row r="109" spans="1:14" ht="13.5" thickTop="1">
      <c r="A109" s="109"/>
      <c r="B109" s="109"/>
      <c r="C109" s="109"/>
      <c r="D109" s="109"/>
      <c r="E109" s="109"/>
      <c r="F109" s="109"/>
      <c r="G109" s="109"/>
      <c r="H109" s="109"/>
      <c r="I109" s="121"/>
      <c r="J109" s="109"/>
      <c r="K109" s="109"/>
      <c r="L109" s="109"/>
      <c r="M109" s="109"/>
      <c r="N109" s="109"/>
    </row>
    <row r="110" spans="1:14" ht="12.75">
      <c r="A110" s="109"/>
      <c r="B110" s="109"/>
      <c r="C110" s="109" t="s">
        <v>17</v>
      </c>
      <c r="D110" s="109"/>
      <c r="E110" s="109"/>
      <c r="F110" s="109"/>
      <c r="G110" s="109"/>
      <c r="H110" s="109"/>
      <c r="I110" s="109"/>
      <c r="J110" s="109"/>
      <c r="K110" s="109"/>
      <c r="L110" s="109"/>
      <c r="M110" s="109"/>
      <c r="N110" s="109"/>
    </row>
    <row r="111" spans="1:14" ht="12.75">
      <c r="A111" s="109"/>
      <c r="B111" s="109"/>
      <c r="C111" s="109" t="s">
        <v>18</v>
      </c>
      <c r="D111" s="109"/>
      <c r="E111" s="109"/>
      <c r="F111" s="109"/>
      <c r="G111" s="109"/>
      <c r="H111" s="109"/>
      <c r="I111" s="121">
        <v>1000</v>
      </c>
      <c r="J111" s="109"/>
      <c r="K111" s="109"/>
      <c r="L111" s="109"/>
      <c r="M111" s="109"/>
      <c r="N111" s="109"/>
    </row>
    <row r="112" spans="1:14" ht="12.75">
      <c r="A112" s="109"/>
      <c r="B112" s="109"/>
      <c r="C112" s="109" t="s">
        <v>300</v>
      </c>
      <c r="D112" s="109"/>
      <c r="E112" s="109"/>
      <c r="F112" s="109"/>
      <c r="G112" s="109"/>
      <c r="H112" s="109"/>
      <c r="I112" s="121">
        <v>11415</v>
      </c>
      <c r="J112" s="109"/>
      <c r="K112" s="109"/>
      <c r="L112" s="109"/>
      <c r="M112" s="109"/>
      <c r="N112" s="109"/>
    </row>
    <row r="113" spans="1:14" ht="13.5" thickBot="1">
      <c r="A113" s="109"/>
      <c r="B113" s="109"/>
      <c r="C113" s="109" t="s">
        <v>19</v>
      </c>
      <c r="D113" s="109"/>
      <c r="E113" s="109"/>
      <c r="F113" s="109"/>
      <c r="G113" s="109"/>
      <c r="H113" s="109"/>
      <c r="I113" s="124">
        <f>SUM(I111:I112)</f>
        <v>12415</v>
      </c>
      <c r="J113" s="109"/>
      <c r="K113" s="109"/>
      <c r="L113" s="109"/>
      <c r="M113" s="109"/>
      <c r="N113" s="109"/>
    </row>
    <row r="114" spans="1:14" ht="13.5" thickTop="1">
      <c r="A114" s="109"/>
      <c r="B114" s="109"/>
      <c r="C114" s="109"/>
      <c r="D114" s="109"/>
      <c r="E114" s="109"/>
      <c r="F114" s="109"/>
      <c r="G114" s="109"/>
      <c r="H114" s="109"/>
      <c r="I114" s="122"/>
      <c r="J114" s="109"/>
      <c r="K114" s="109"/>
      <c r="L114" s="109"/>
      <c r="M114" s="109"/>
      <c r="N114" s="109"/>
    </row>
    <row r="115" spans="1:14" ht="12.75">
      <c r="A115" s="109"/>
      <c r="B115" s="109"/>
      <c r="C115" s="109"/>
      <c r="D115" s="109"/>
      <c r="E115" s="109"/>
      <c r="F115" s="109"/>
      <c r="G115" s="109"/>
      <c r="H115" s="109"/>
      <c r="I115" s="109"/>
      <c r="J115" s="109"/>
      <c r="K115" s="109"/>
      <c r="L115" s="109"/>
      <c r="M115" s="109"/>
      <c r="N115" s="109"/>
    </row>
    <row r="116" spans="1:14" ht="12.75">
      <c r="A116" s="109">
        <v>12</v>
      </c>
      <c r="B116" s="108" t="s">
        <v>77</v>
      </c>
      <c r="C116" s="109"/>
      <c r="D116" s="109"/>
      <c r="E116" s="109"/>
      <c r="F116" s="109"/>
      <c r="G116" s="109"/>
      <c r="H116" s="109"/>
      <c r="I116" s="109"/>
      <c r="J116" s="109"/>
      <c r="K116" s="109"/>
      <c r="L116" s="109"/>
      <c r="M116" s="109"/>
      <c r="N116" s="109"/>
    </row>
    <row r="117" spans="1:14" ht="12.75">
      <c r="A117" s="109"/>
      <c r="B117" s="109" t="s">
        <v>78</v>
      </c>
      <c r="C117" s="108" t="s">
        <v>79</v>
      </c>
      <c r="D117" s="109"/>
      <c r="E117" s="109"/>
      <c r="F117" s="109"/>
      <c r="G117" s="109"/>
      <c r="H117" s="109"/>
      <c r="I117" s="109"/>
      <c r="J117" s="109"/>
      <c r="K117" s="115" t="s">
        <v>173</v>
      </c>
      <c r="L117" s="109"/>
      <c r="N117" s="109"/>
    </row>
    <row r="118" spans="1:14" ht="12.75">
      <c r="A118" s="109"/>
      <c r="B118" s="109"/>
      <c r="C118" s="129" t="s">
        <v>80</v>
      </c>
      <c r="D118" s="129"/>
      <c r="E118" s="129"/>
      <c r="F118" s="129"/>
      <c r="G118" s="129"/>
      <c r="H118" s="129"/>
      <c r="I118" s="129"/>
      <c r="J118" s="129"/>
      <c r="K118" s="130">
        <v>12263</v>
      </c>
      <c r="L118" s="109"/>
      <c r="N118" s="109"/>
    </row>
    <row r="119" spans="1:14" ht="12.75">
      <c r="A119" s="109"/>
      <c r="B119" s="109"/>
      <c r="C119" s="109"/>
      <c r="D119" s="109"/>
      <c r="E119" s="109"/>
      <c r="F119" s="109"/>
      <c r="G119" s="109"/>
      <c r="H119" s="109"/>
      <c r="I119" s="109"/>
      <c r="J119" s="109"/>
      <c r="K119" s="109"/>
      <c r="L119" s="109"/>
      <c r="M119" s="130"/>
      <c r="N119" s="109"/>
    </row>
    <row r="120" spans="1:14" ht="12.75">
      <c r="A120" s="109"/>
      <c r="B120" s="109"/>
      <c r="C120" s="109" t="s">
        <v>81</v>
      </c>
      <c r="D120" s="109"/>
      <c r="E120" s="109"/>
      <c r="F120" s="109"/>
      <c r="G120" s="109"/>
      <c r="H120" s="109"/>
      <c r="I120" s="109"/>
      <c r="J120" s="109"/>
      <c r="K120" s="109"/>
      <c r="L120" s="109"/>
      <c r="M120" s="130"/>
      <c r="N120" s="109"/>
    </row>
    <row r="121" spans="1:14" ht="12.75">
      <c r="A121" s="109"/>
      <c r="B121" s="109"/>
      <c r="C121" s="109"/>
      <c r="D121" s="109"/>
      <c r="E121" s="109"/>
      <c r="F121" s="109"/>
      <c r="G121" s="109"/>
      <c r="H121" s="109"/>
      <c r="I121" s="109"/>
      <c r="J121" s="109"/>
      <c r="K121" s="109"/>
      <c r="L121" s="109"/>
      <c r="M121" s="130"/>
      <c r="N121" s="109"/>
    </row>
    <row r="122" spans="1:14" ht="12.75">
      <c r="A122" s="109"/>
      <c r="B122" s="109" t="s">
        <v>82</v>
      </c>
      <c r="C122" s="108" t="s">
        <v>83</v>
      </c>
      <c r="D122" s="109"/>
      <c r="E122" s="109"/>
      <c r="F122" s="109"/>
      <c r="G122" s="109"/>
      <c r="H122" s="109"/>
      <c r="I122" s="109"/>
      <c r="J122" s="109"/>
      <c r="K122" s="109"/>
      <c r="L122" s="109"/>
      <c r="M122" s="131"/>
      <c r="N122" s="109"/>
    </row>
    <row r="123" spans="1:14" ht="65.25" customHeight="1">
      <c r="A123" s="109"/>
      <c r="B123" s="109"/>
      <c r="C123" s="193" t="s">
        <v>276</v>
      </c>
      <c r="D123" s="193"/>
      <c r="E123" s="193"/>
      <c r="F123" s="193"/>
      <c r="G123" s="193"/>
      <c r="H123" s="193"/>
      <c r="I123" s="193"/>
      <c r="J123" s="193"/>
      <c r="K123" s="193"/>
      <c r="L123" s="193"/>
      <c r="M123" s="193"/>
      <c r="N123" s="109"/>
    </row>
    <row r="124" spans="1:14" ht="12.75" customHeight="1">
      <c r="A124" s="109"/>
      <c r="B124" s="109"/>
      <c r="C124" s="109"/>
      <c r="D124" s="109"/>
      <c r="E124" s="109"/>
      <c r="F124" s="109"/>
      <c r="G124" s="109"/>
      <c r="H124" s="109"/>
      <c r="I124" s="109"/>
      <c r="J124" s="109"/>
      <c r="K124" s="109"/>
      <c r="L124" s="109"/>
      <c r="M124" s="109"/>
      <c r="N124" s="109"/>
    </row>
    <row r="125" spans="1:14" ht="12.75">
      <c r="A125" s="109">
        <v>13</v>
      </c>
      <c r="B125" s="166" t="s">
        <v>84</v>
      </c>
      <c r="C125" s="109"/>
      <c r="D125" s="109"/>
      <c r="E125" s="109"/>
      <c r="F125" s="109"/>
      <c r="G125" s="109"/>
      <c r="H125" s="109"/>
      <c r="I125" s="109"/>
      <c r="J125" s="109"/>
      <c r="K125" s="109"/>
      <c r="L125" s="109"/>
      <c r="M125" s="109"/>
      <c r="N125" s="109"/>
    </row>
    <row r="126" spans="1:14" ht="25.5" customHeight="1">
      <c r="A126" s="109"/>
      <c r="B126" s="194" t="s">
        <v>85</v>
      </c>
      <c r="C126" s="194"/>
      <c r="D126" s="194"/>
      <c r="E126" s="194"/>
      <c r="F126" s="194"/>
      <c r="G126" s="194"/>
      <c r="H126" s="194"/>
      <c r="I126" s="194"/>
      <c r="J126" s="194"/>
      <c r="K126" s="194"/>
      <c r="L126" s="194"/>
      <c r="M126" s="194"/>
      <c r="N126" s="109"/>
    </row>
    <row r="127" spans="1:14" s="14" customFormat="1" ht="25.5" customHeight="1">
      <c r="A127" s="113">
        <v>14</v>
      </c>
      <c r="B127" s="195" t="s">
        <v>86</v>
      </c>
      <c r="C127" s="195"/>
      <c r="D127" s="195"/>
      <c r="E127" s="195"/>
      <c r="F127" s="195"/>
      <c r="G127" s="195"/>
      <c r="H127" s="195"/>
      <c r="I127" s="195"/>
      <c r="J127" s="195"/>
      <c r="K127" s="195"/>
      <c r="L127" s="195"/>
      <c r="M127" s="195"/>
      <c r="N127" s="166"/>
    </row>
    <row r="128" spans="1:14" ht="33" customHeight="1">
      <c r="A128" s="166"/>
      <c r="B128" s="196" t="s">
        <v>312</v>
      </c>
      <c r="C128" s="196"/>
      <c r="D128" s="196"/>
      <c r="E128" s="196"/>
      <c r="F128" s="196"/>
      <c r="G128" s="196"/>
      <c r="H128" s="196"/>
      <c r="I128" s="196"/>
      <c r="J128" s="196"/>
      <c r="K128" s="196"/>
      <c r="L128" s="196"/>
      <c r="M128" s="196"/>
      <c r="N128" s="108"/>
    </row>
    <row r="129" spans="1:14" ht="12.75">
      <c r="A129" s="126"/>
      <c r="B129" s="112"/>
      <c r="C129" s="112"/>
      <c r="D129" s="112"/>
      <c r="E129" s="112"/>
      <c r="F129" s="112"/>
      <c r="G129" s="112"/>
      <c r="H129" s="112"/>
      <c r="I129" s="112"/>
      <c r="J129" s="112"/>
      <c r="K129" s="112"/>
      <c r="L129" s="112"/>
      <c r="M129" s="112"/>
      <c r="N129" s="108"/>
    </row>
    <row r="130" spans="1:14" ht="12.75">
      <c r="A130" s="109">
        <v>15</v>
      </c>
      <c r="B130" s="108" t="s">
        <v>87</v>
      </c>
      <c r="C130" s="108"/>
      <c r="D130" s="108"/>
      <c r="E130" s="108"/>
      <c r="F130" s="108"/>
      <c r="G130" s="108"/>
      <c r="H130" s="108"/>
      <c r="I130" s="108"/>
      <c r="J130" s="108"/>
      <c r="K130" s="108"/>
      <c r="L130" s="108"/>
      <c r="M130" s="108"/>
      <c r="N130" s="108"/>
    </row>
    <row r="131" spans="1:14" ht="12.75">
      <c r="A131" s="109"/>
      <c r="B131" s="193" t="s">
        <v>88</v>
      </c>
      <c r="C131" s="193"/>
      <c r="D131" s="193"/>
      <c r="E131" s="193"/>
      <c r="F131" s="193"/>
      <c r="G131" s="193"/>
      <c r="H131" s="193"/>
      <c r="I131" s="193"/>
      <c r="J131" s="193"/>
      <c r="K131" s="193"/>
      <c r="L131" s="193"/>
      <c r="M131" s="193"/>
      <c r="N131" s="109"/>
    </row>
    <row r="132" spans="1:14" ht="13.5" customHeight="1">
      <c r="A132" s="109"/>
      <c r="B132" s="109"/>
      <c r="C132" s="109"/>
      <c r="D132" s="109"/>
      <c r="E132" s="109"/>
      <c r="F132" s="109"/>
      <c r="G132" s="109"/>
      <c r="H132" s="109"/>
      <c r="I132" s="109"/>
      <c r="J132" s="109"/>
      <c r="K132" s="109"/>
      <c r="L132" s="109"/>
      <c r="M132" s="109"/>
      <c r="N132" s="109"/>
    </row>
    <row r="133" spans="1:14" ht="12.75">
      <c r="A133" s="109">
        <v>16</v>
      </c>
      <c r="B133" s="108" t="s">
        <v>89</v>
      </c>
      <c r="C133" s="109"/>
      <c r="D133" s="109"/>
      <c r="E133" s="109"/>
      <c r="F133" s="109"/>
      <c r="G133" s="109"/>
      <c r="H133" s="109"/>
      <c r="I133" s="109"/>
      <c r="J133" s="109"/>
      <c r="K133" s="109"/>
      <c r="L133" s="109"/>
      <c r="M133" s="109"/>
      <c r="N133" s="109"/>
    </row>
    <row r="134" spans="1:14" ht="25.5">
      <c r="A134" s="109"/>
      <c r="B134" s="109"/>
      <c r="C134" s="109"/>
      <c r="D134" s="109"/>
      <c r="E134" s="109"/>
      <c r="F134" s="109"/>
      <c r="G134" s="109"/>
      <c r="H134" s="109"/>
      <c r="I134" s="109"/>
      <c r="J134" s="109"/>
      <c r="K134" s="118" t="s">
        <v>90</v>
      </c>
      <c r="L134" s="118"/>
      <c r="M134" s="118" t="s">
        <v>91</v>
      </c>
      <c r="N134" s="109"/>
    </row>
    <row r="135" spans="1:14" ht="12.75">
      <c r="A135" s="109"/>
      <c r="B135" s="109"/>
      <c r="C135" s="109"/>
      <c r="D135" s="109"/>
      <c r="E135" s="109"/>
      <c r="F135" s="109"/>
      <c r="G135" s="109"/>
      <c r="H135" s="109"/>
      <c r="I135" s="109"/>
      <c r="J135" s="109"/>
      <c r="K135" s="115" t="s">
        <v>158</v>
      </c>
      <c r="L135" s="115"/>
      <c r="M135" s="115" t="s">
        <v>158</v>
      </c>
      <c r="N135" s="109"/>
    </row>
    <row r="136" spans="1:14" ht="12.75">
      <c r="A136" s="109"/>
      <c r="B136" s="109" t="s">
        <v>92</v>
      </c>
      <c r="C136" s="109" t="s">
        <v>93</v>
      </c>
      <c r="D136" s="109"/>
      <c r="E136" s="109"/>
      <c r="F136" s="109"/>
      <c r="G136" s="109"/>
      <c r="H136" s="109"/>
      <c r="I136" s="109"/>
      <c r="J136" s="109"/>
      <c r="K136" s="145">
        <v>2</v>
      </c>
      <c r="L136" s="113"/>
      <c r="M136" s="145">
        <v>23</v>
      </c>
      <c r="N136" s="109"/>
    </row>
    <row r="137" spans="1:14" ht="12.75">
      <c r="A137" s="109"/>
      <c r="B137" s="109"/>
      <c r="C137" s="109"/>
      <c r="D137" s="109"/>
      <c r="E137" s="109"/>
      <c r="F137" s="109"/>
      <c r="G137" s="109"/>
      <c r="H137" s="109"/>
      <c r="I137" s="109"/>
      <c r="J137" s="109"/>
      <c r="K137" s="113"/>
      <c r="L137" s="113"/>
      <c r="M137" s="113"/>
      <c r="N137" s="109"/>
    </row>
    <row r="138" spans="1:14" ht="12.75">
      <c r="A138" s="109"/>
      <c r="B138" s="109" t="s">
        <v>94</v>
      </c>
      <c r="C138" s="109" t="s">
        <v>95</v>
      </c>
      <c r="D138" s="109"/>
      <c r="E138" s="109"/>
      <c r="F138" s="109"/>
      <c r="G138" s="109"/>
      <c r="H138" s="109"/>
      <c r="I138" s="109"/>
      <c r="J138" s="109"/>
      <c r="K138" s="113"/>
      <c r="L138" s="113"/>
      <c r="M138" s="113"/>
      <c r="N138" s="109"/>
    </row>
    <row r="139" spans="1:14" ht="12.75">
      <c r="A139" s="109"/>
      <c r="B139" s="109"/>
      <c r="C139" s="109"/>
      <c r="D139" s="109" t="s">
        <v>96</v>
      </c>
      <c r="E139" s="109"/>
      <c r="F139" s="109"/>
      <c r="G139" s="109"/>
      <c r="H139" s="109"/>
      <c r="I139" s="109"/>
      <c r="J139" s="109"/>
      <c r="K139" s="145">
        <v>54</v>
      </c>
      <c r="L139" s="113"/>
      <c r="M139" s="145">
        <v>360</v>
      </c>
      <c r="N139" s="109"/>
    </row>
    <row r="140" spans="1:14" ht="12.75">
      <c r="A140" s="109"/>
      <c r="B140" s="109"/>
      <c r="C140" s="109"/>
      <c r="D140" s="109" t="s">
        <v>97</v>
      </c>
      <c r="E140" s="109"/>
      <c r="F140" s="109"/>
      <c r="G140" s="109"/>
      <c r="H140" s="109"/>
      <c r="I140" s="109"/>
      <c r="J140" s="109"/>
      <c r="K140" s="170">
        <v>138</v>
      </c>
      <c r="L140" s="130"/>
      <c r="M140" s="170">
        <v>420</v>
      </c>
      <c r="N140" s="109"/>
    </row>
    <row r="141" spans="1:14" ht="12.75">
      <c r="A141" s="109"/>
      <c r="B141" s="109"/>
      <c r="C141" s="109"/>
      <c r="D141" s="109" t="s">
        <v>98</v>
      </c>
      <c r="E141" s="109"/>
      <c r="F141" s="109"/>
      <c r="G141" s="109"/>
      <c r="H141" s="109"/>
      <c r="I141" s="109"/>
      <c r="J141" s="109"/>
      <c r="K141" s="171">
        <v>-84</v>
      </c>
      <c r="L141" s="130"/>
      <c r="M141" s="171">
        <v>-60</v>
      </c>
      <c r="N141" s="109"/>
    </row>
    <row r="142" spans="1:14" ht="12.75">
      <c r="A142" s="109"/>
      <c r="B142" s="109"/>
      <c r="C142" s="109"/>
      <c r="D142" s="109"/>
      <c r="E142" s="109"/>
      <c r="F142" s="109"/>
      <c r="G142" s="109"/>
      <c r="H142" s="109"/>
      <c r="I142" s="109"/>
      <c r="J142" s="109"/>
      <c r="K142" s="109"/>
      <c r="L142" s="109"/>
      <c r="M142" s="109"/>
      <c r="N142" s="109"/>
    </row>
    <row r="143" spans="1:14" ht="12.75">
      <c r="A143" s="109">
        <v>17</v>
      </c>
      <c r="B143" s="108" t="s">
        <v>99</v>
      </c>
      <c r="C143" s="109"/>
      <c r="D143" s="109"/>
      <c r="E143" s="109"/>
      <c r="F143" s="109"/>
      <c r="G143" s="109"/>
      <c r="H143" s="109"/>
      <c r="I143" s="109"/>
      <c r="J143" s="109"/>
      <c r="K143" s="109"/>
      <c r="L143" s="109"/>
      <c r="M143" s="109"/>
      <c r="N143" s="109"/>
    </row>
    <row r="144" spans="1:14" ht="12.75">
      <c r="A144" s="109"/>
      <c r="B144" s="193" t="s">
        <v>7</v>
      </c>
      <c r="C144" s="193"/>
      <c r="D144" s="193"/>
      <c r="E144" s="193"/>
      <c r="F144" s="193"/>
      <c r="G144" s="193"/>
      <c r="H144" s="193"/>
      <c r="I144" s="193"/>
      <c r="J144" s="193"/>
      <c r="K144" s="193"/>
      <c r="L144" s="193"/>
      <c r="M144" s="193"/>
      <c r="N144" s="109"/>
    </row>
    <row r="145" spans="1:14" ht="12.75">
      <c r="A145" s="109"/>
      <c r="B145" s="109"/>
      <c r="C145" s="109"/>
      <c r="D145" s="109"/>
      <c r="E145" s="109"/>
      <c r="F145" s="109"/>
      <c r="G145" s="109"/>
      <c r="H145" s="109"/>
      <c r="I145" s="109"/>
      <c r="J145" s="109"/>
      <c r="K145" s="109"/>
      <c r="L145" s="109"/>
      <c r="M145" s="109"/>
      <c r="N145" s="109"/>
    </row>
    <row r="146" spans="1:14" ht="12.75">
      <c r="A146" s="109">
        <v>18</v>
      </c>
      <c r="B146" s="108" t="s">
        <v>100</v>
      </c>
      <c r="C146" s="109"/>
      <c r="D146" s="109"/>
      <c r="E146" s="109"/>
      <c r="F146" s="109"/>
      <c r="G146" s="109"/>
      <c r="H146" s="109"/>
      <c r="I146" s="109"/>
      <c r="J146" s="109"/>
      <c r="K146" s="109"/>
      <c r="L146" s="109"/>
      <c r="M146" s="109"/>
      <c r="N146" s="109"/>
    </row>
    <row r="147" spans="1:14" ht="12.75">
      <c r="A147" s="109"/>
      <c r="B147" s="109" t="s">
        <v>101</v>
      </c>
      <c r="C147" s="109"/>
      <c r="D147" s="109"/>
      <c r="E147" s="109"/>
      <c r="F147" s="109"/>
      <c r="G147" s="109"/>
      <c r="H147" s="109"/>
      <c r="I147" s="109"/>
      <c r="J147" s="109"/>
      <c r="K147" s="109"/>
      <c r="L147" s="109"/>
      <c r="M147" s="109"/>
      <c r="N147" s="109"/>
    </row>
    <row r="148" spans="1:14" ht="12.75">
      <c r="A148" s="109"/>
      <c r="B148" s="109"/>
      <c r="C148" s="109"/>
      <c r="D148" s="109"/>
      <c r="E148" s="109"/>
      <c r="F148" s="109"/>
      <c r="G148" s="109"/>
      <c r="H148" s="109"/>
      <c r="I148" s="109"/>
      <c r="J148" s="109"/>
      <c r="K148" s="109"/>
      <c r="L148" s="109"/>
      <c r="M148" s="109"/>
      <c r="N148" s="109"/>
    </row>
    <row r="149" spans="1:14" ht="12.75" customHeight="1">
      <c r="A149" s="109">
        <v>19</v>
      </c>
      <c r="B149" s="108" t="s">
        <v>102</v>
      </c>
      <c r="C149" s="109"/>
      <c r="D149" s="109"/>
      <c r="E149" s="109"/>
      <c r="F149" s="109"/>
      <c r="G149" s="109"/>
      <c r="H149" s="109"/>
      <c r="I149" s="109"/>
      <c r="J149" s="109"/>
      <c r="K149" s="109"/>
      <c r="L149" s="109"/>
      <c r="M149" s="109"/>
      <c r="N149" s="109"/>
    </row>
    <row r="150" spans="1:17" ht="12.75" customHeight="1">
      <c r="A150" s="109"/>
      <c r="B150" s="109" t="s">
        <v>323</v>
      </c>
      <c r="C150" s="109"/>
      <c r="D150" s="109"/>
      <c r="E150" s="109"/>
      <c r="F150" s="109"/>
      <c r="G150" s="109"/>
      <c r="H150" s="109"/>
      <c r="I150" s="109"/>
      <c r="J150" s="109"/>
      <c r="K150" s="109"/>
      <c r="L150" s="109"/>
      <c r="M150" s="109"/>
      <c r="N150" s="109"/>
      <c r="O150" s="189"/>
      <c r="P150" s="189"/>
      <c r="Q150" s="189"/>
    </row>
    <row r="151" spans="1:14" ht="15.75" customHeight="1">
      <c r="A151" s="109"/>
      <c r="B151" s="108"/>
      <c r="C151" s="109"/>
      <c r="D151" s="109"/>
      <c r="E151" s="109"/>
      <c r="F151" s="109"/>
      <c r="G151" s="109"/>
      <c r="H151" s="109"/>
      <c r="I151" s="109"/>
      <c r="J151" s="109"/>
      <c r="K151" s="109"/>
      <c r="L151" s="109"/>
      <c r="M151" s="109"/>
      <c r="N151" s="109"/>
    </row>
    <row r="152" spans="1:14" ht="12.75" customHeight="1">
      <c r="A152" s="109">
        <v>20</v>
      </c>
      <c r="B152" s="108" t="s">
        <v>103</v>
      </c>
      <c r="C152" s="109"/>
      <c r="D152" s="109"/>
      <c r="E152" s="109"/>
      <c r="F152" s="109"/>
      <c r="G152" s="109"/>
      <c r="H152" s="109"/>
      <c r="I152" s="109"/>
      <c r="J152" s="109"/>
      <c r="K152" s="109"/>
      <c r="L152" s="109"/>
      <c r="M152" s="109"/>
      <c r="N152" s="109"/>
    </row>
    <row r="153" spans="1:14" ht="12.75" customHeight="1">
      <c r="A153" s="109"/>
      <c r="B153" s="193" t="s">
        <v>277</v>
      </c>
      <c r="C153" s="193"/>
      <c r="D153" s="193"/>
      <c r="E153" s="193"/>
      <c r="F153" s="193"/>
      <c r="G153" s="193"/>
      <c r="H153" s="193"/>
      <c r="I153" s="193"/>
      <c r="J153" s="193"/>
      <c r="K153" s="193"/>
      <c r="L153" s="193"/>
      <c r="M153" s="193"/>
      <c r="N153" s="109"/>
    </row>
    <row r="154" spans="1:14" ht="12.75">
      <c r="A154" s="109"/>
      <c r="B154" s="109"/>
      <c r="C154" s="109"/>
      <c r="D154" s="109"/>
      <c r="E154" s="109"/>
      <c r="F154" s="109"/>
      <c r="G154" s="109"/>
      <c r="H154" s="109"/>
      <c r="I154" s="109"/>
      <c r="J154" s="109"/>
      <c r="K154" s="109"/>
      <c r="L154" s="109"/>
      <c r="M154" s="109"/>
      <c r="N154" s="109"/>
    </row>
    <row r="155" spans="1:14" ht="12.75">
      <c r="A155" s="109">
        <v>21</v>
      </c>
      <c r="B155" s="108" t="s">
        <v>104</v>
      </c>
      <c r="C155" s="109"/>
      <c r="D155" s="109"/>
      <c r="E155" s="109"/>
      <c r="F155" s="109"/>
      <c r="G155" s="109"/>
      <c r="H155" s="109"/>
      <c r="I155" s="109"/>
      <c r="J155" s="109"/>
      <c r="K155" s="109"/>
      <c r="L155" s="109"/>
      <c r="M155" s="109"/>
      <c r="N155" s="109"/>
    </row>
    <row r="156" spans="1:14" ht="12.75">
      <c r="A156" s="109"/>
      <c r="B156" s="109" t="s">
        <v>22</v>
      </c>
      <c r="C156" s="109"/>
      <c r="D156" s="109"/>
      <c r="E156" s="109"/>
      <c r="F156" s="109"/>
      <c r="G156" s="109"/>
      <c r="H156" s="109"/>
      <c r="I156" s="109"/>
      <c r="J156" s="109"/>
      <c r="K156" s="109"/>
      <c r="L156" s="109"/>
      <c r="M156" s="109"/>
      <c r="N156" s="109"/>
    </row>
    <row r="157" spans="1:14" ht="12.75">
      <c r="A157" s="109"/>
      <c r="B157" s="109"/>
      <c r="C157" s="109"/>
      <c r="D157" s="109"/>
      <c r="E157" s="109"/>
      <c r="F157" s="109"/>
      <c r="G157" s="109"/>
      <c r="H157" s="109"/>
      <c r="I157" s="109"/>
      <c r="J157" s="109"/>
      <c r="K157" s="109"/>
      <c r="L157" s="109"/>
      <c r="M157" s="109"/>
      <c r="N157" s="109"/>
    </row>
    <row r="158" spans="1:14" ht="12.75">
      <c r="A158" s="109"/>
      <c r="B158" s="140" t="s">
        <v>253</v>
      </c>
      <c r="C158" s="109"/>
      <c r="D158" s="109"/>
      <c r="E158" s="109"/>
      <c r="F158" s="109"/>
      <c r="G158" s="109"/>
      <c r="H158" s="109"/>
      <c r="I158" s="109"/>
      <c r="J158" s="109"/>
      <c r="K158" s="109"/>
      <c r="L158" s="109"/>
      <c r="M158" s="109"/>
      <c r="N158" s="109"/>
    </row>
    <row r="159" spans="1:14" ht="12.75">
      <c r="A159" s="109"/>
      <c r="B159" s="109"/>
      <c r="C159" s="109"/>
      <c r="D159" s="109"/>
      <c r="E159" s="109"/>
      <c r="F159" s="109"/>
      <c r="G159" s="109"/>
      <c r="H159" s="109"/>
      <c r="I159" s="109"/>
      <c r="J159" s="109"/>
      <c r="K159" s="109"/>
      <c r="L159" s="109"/>
      <c r="M159" s="109"/>
      <c r="N159" s="109"/>
    </row>
    <row r="160" spans="1:14" ht="12.75">
      <c r="A160" s="109">
        <v>22</v>
      </c>
      <c r="B160" s="108" t="s">
        <v>105</v>
      </c>
      <c r="C160" s="109"/>
      <c r="D160" s="109"/>
      <c r="E160" s="109"/>
      <c r="F160" s="109"/>
      <c r="G160" s="109"/>
      <c r="H160" s="109"/>
      <c r="I160" s="109"/>
      <c r="J160" s="109"/>
      <c r="K160" s="109"/>
      <c r="L160" s="109"/>
      <c r="M160" s="109"/>
      <c r="N160" s="109"/>
    </row>
    <row r="161" spans="1:14" ht="12.75">
      <c r="A161" s="109"/>
      <c r="B161" s="109" t="s">
        <v>106</v>
      </c>
      <c r="C161" s="109"/>
      <c r="D161" s="109"/>
      <c r="E161" s="109"/>
      <c r="F161" s="109"/>
      <c r="G161" s="109"/>
      <c r="H161" s="109"/>
      <c r="I161" s="109"/>
      <c r="J161" s="109"/>
      <c r="K161" s="109"/>
      <c r="L161" s="109"/>
      <c r="M161" s="109"/>
      <c r="N161" s="109"/>
    </row>
    <row r="162" spans="1:14" ht="12.75">
      <c r="A162" s="109"/>
      <c r="B162" s="109"/>
      <c r="C162" s="109"/>
      <c r="D162" s="109"/>
      <c r="E162" s="109"/>
      <c r="F162" s="109"/>
      <c r="G162" s="109"/>
      <c r="H162" s="109"/>
      <c r="I162" s="109"/>
      <c r="J162" s="109"/>
      <c r="K162" s="109"/>
      <c r="L162" s="109"/>
      <c r="M162" s="109"/>
      <c r="N162" s="109"/>
    </row>
    <row r="163" spans="1:14" ht="12.75">
      <c r="A163" s="109">
        <v>23</v>
      </c>
      <c r="B163" s="108" t="s">
        <v>107</v>
      </c>
      <c r="C163" s="109"/>
      <c r="D163" s="109"/>
      <c r="E163" s="109"/>
      <c r="F163" s="109"/>
      <c r="G163" s="109"/>
      <c r="H163" s="109"/>
      <c r="I163" s="109"/>
      <c r="J163" s="109"/>
      <c r="K163" s="109"/>
      <c r="L163" s="109"/>
      <c r="M163" s="109"/>
      <c r="N163" s="109"/>
    </row>
    <row r="164" spans="1:14" ht="12.75">
      <c r="A164" s="109"/>
      <c r="B164" s="109" t="s">
        <v>111</v>
      </c>
      <c r="C164" s="109"/>
      <c r="D164" s="109"/>
      <c r="E164" s="109"/>
      <c r="F164" s="109"/>
      <c r="G164" s="109"/>
      <c r="H164" s="109"/>
      <c r="I164" s="133"/>
      <c r="J164" s="118"/>
      <c r="K164" s="133"/>
      <c r="L164" s="133"/>
      <c r="M164" s="109"/>
      <c r="N164" s="109"/>
    </row>
    <row r="165" spans="1:14" ht="12.75">
      <c r="A165" s="109"/>
      <c r="B165" s="109"/>
      <c r="C165" s="109"/>
      <c r="D165" s="109"/>
      <c r="E165" s="109"/>
      <c r="F165" s="109"/>
      <c r="G165" s="109"/>
      <c r="H165" s="109"/>
      <c r="I165" s="125"/>
      <c r="J165" s="125"/>
      <c r="K165" s="125"/>
      <c r="L165" s="109"/>
      <c r="M165" s="109"/>
      <c r="N165" s="109"/>
    </row>
    <row r="166" spans="1:14" ht="12.75">
      <c r="A166" s="109">
        <v>24</v>
      </c>
      <c r="B166" s="108" t="s">
        <v>189</v>
      </c>
      <c r="C166" s="109"/>
      <c r="D166" s="109"/>
      <c r="E166" s="109"/>
      <c r="F166" s="109"/>
      <c r="G166" s="109"/>
      <c r="H166" s="109"/>
      <c r="I166" s="109"/>
      <c r="J166" s="109"/>
      <c r="K166" s="109"/>
      <c r="L166" s="109"/>
      <c r="M166" s="109"/>
      <c r="N166" s="109"/>
    </row>
    <row r="167" spans="1:14" ht="29.25" customHeight="1">
      <c r="A167" s="109"/>
      <c r="B167" s="193" t="s">
        <v>108</v>
      </c>
      <c r="C167" s="193"/>
      <c r="D167" s="193"/>
      <c r="E167" s="193"/>
      <c r="F167" s="193"/>
      <c r="G167" s="193"/>
      <c r="H167" s="193"/>
      <c r="I167" s="193"/>
      <c r="J167" s="193"/>
      <c r="K167" s="193"/>
      <c r="L167" s="193"/>
      <c r="M167" s="193"/>
      <c r="N167" s="109"/>
    </row>
    <row r="168" spans="1:14" ht="12.75">
      <c r="A168" s="109"/>
      <c r="B168" s="109"/>
      <c r="C168" s="109"/>
      <c r="D168" s="109"/>
      <c r="E168" s="109"/>
      <c r="F168" s="109"/>
      <c r="G168" s="109"/>
      <c r="H168" s="109"/>
      <c r="I168" s="147" t="s">
        <v>160</v>
      </c>
      <c r="J168" s="116"/>
      <c r="K168" s="109"/>
      <c r="L168" s="109"/>
      <c r="M168" s="109"/>
      <c r="N168" s="109"/>
    </row>
    <row r="169" spans="1:14" ht="12.75">
      <c r="A169" s="109"/>
      <c r="B169" s="109"/>
      <c r="D169" s="111" t="s">
        <v>190</v>
      </c>
      <c r="E169" s="129" t="s">
        <v>191</v>
      </c>
      <c r="F169" s="111"/>
      <c r="G169" s="109"/>
      <c r="H169" s="109"/>
      <c r="I169" s="119">
        <v>4000</v>
      </c>
      <c r="J169" s="119"/>
      <c r="K169" s="109"/>
      <c r="L169" s="109"/>
      <c r="M169" s="109"/>
      <c r="N169" s="109"/>
    </row>
    <row r="170" spans="1:14" ht="12.75">
      <c r="A170" s="109"/>
      <c r="B170" s="109"/>
      <c r="D170" s="111" t="s">
        <v>192</v>
      </c>
      <c r="E170" s="129" t="s">
        <v>193</v>
      </c>
      <c r="F170" s="109"/>
      <c r="G170" s="109"/>
      <c r="H170" s="109"/>
      <c r="I170" s="119">
        <v>4000</v>
      </c>
      <c r="J170" s="119"/>
      <c r="K170" s="109"/>
      <c r="L170" s="109"/>
      <c r="M170" s="109"/>
      <c r="N170" s="109"/>
    </row>
    <row r="171" spans="1:14" ht="12.75">
      <c r="A171" s="109"/>
      <c r="B171" s="109"/>
      <c r="D171" s="111" t="s">
        <v>196</v>
      </c>
      <c r="E171" s="129" t="s">
        <v>197</v>
      </c>
      <c r="F171" s="109"/>
      <c r="G171" s="109"/>
      <c r="H171" s="109"/>
      <c r="I171" s="119">
        <v>15999</v>
      </c>
      <c r="J171" s="119"/>
      <c r="K171" s="109"/>
      <c r="L171" s="109"/>
      <c r="M171" s="109"/>
      <c r="N171" s="109"/>
    </row>
    <row r="172" spans="1:14" ht="12.75">
      <c r="A172" s="109"/>
      <c r="B172" s="109"/>
      <c r="C172" s="109"/>
      <c r="D172" s="109"/>
      <c r="E172" s="109"/>
      <c r="F172" s="109"/>
      <c r="G172" s="109"/>
      <c r="H172" s="109"/>
      <c r="I172" s="109"/>
      <c r="J172" s="109"/>
      <c r="K172" s="109"/>
      <c r="L172" s="109"/>
      <c r="M172" s="109"/>
      <c r="N172" s="109"/>
    </row>
    <row r="173" spans="1:14" ht="12.75">
      <c r="A173" s="109">
        <v>25</v>
      </c>
      <c r="B173" s="108" t="s">
        <v>199</v>
      </c>
      <c r="C173" s="109"/>
      <c r="D173" s="109"/>
      <c r="E173" s="109"/>
      <c r="F173" s="109"/>
      <c r="G173" s="109"/>
      <c r="H173" s="109"/>
      <c r="I173" s="109"/>
      <c r="J173" s="109"/>
      <c r="K173" s="109"/>
      <c r="L173" s="109"/>
      <c r="M173" s="109"/>
      <c r="N173" s="109"/>
    </row>
    <row r="174" spans="1:14" ht="12.75" customHeight="1">
      <c r="A174" s="109"/>
      <c r="B174" s="109" t="s">
        <v>78</v>
      </c>
      <c r="C174" s="108" t="s">
        <v>109</v>
      </c>
      <c r="D174" s="109"/>
      <c r="E174" s="109"/>
      <c r="F174" s="109"/>
      <c r="G174" s="109"/>
      <c r="H174" s="109"/>
      <c r="I174" s="109"/>
      <c r="J174" s="109"/>
      <c r="K174" s="109"/>
      <c r="L174" s="109"/>
      <c r="M174" s="109"/>
      <c r="N174" s="109"/>
    </row>
    <row r="175" spans="1:14" ht="80.25" customHeight="1">
      <c r="A175" s="109"/>
      <c r="B175" s="109"/>
      <c r="C175" s="192" t="s">
        <v>320</v>
      </c>
      <c r="D175" s="192"/>
      <c r="E175" s="192"/>
      <c r="F175" s="192"/>
      <c r="G175" s="192"/>
      <c r="H175" s="192"/>
      <c r="I175" s="192"/>
      <c r="J175" s="192"/>
      <c r="K175" s="192"/>
      <c r="L175" s="192"/>
      <c r="M175" s="192"/>
      <c r="N175" s="109"/>
    </row>
    <row r="176" spans="1:14" ht="12.75" customHeight="1">
      <c r="A176" s="109"/>
      <c r="B176" s="109"/>
      <c r="C176" s="109"/>
      <c r="D176" s="109"/>
      <c r="E176" s="109"/>
      <c r="F176" s="109"/>
      <c r="G176" s="109"/>
      <c r="H176" s="109"/>
      <c r="I176" s="109"/>
      <c r="J176" s="109"/>
      <c r="K176" s="109"/>
      <c r="L176" s="109"/>
      <c r="M176" s="109"/>
      <c r="N176" s="109"/>
    </row>
    <row r="177" spans="1:14" ht="12.75">
      <c r="A177" s="109"/>
      <c r="B177" s="109"/>
      <c r="C177" s="146" t="s">
        <v>23</v>
      </c>
      <c r="D177" s="112"/>
      <c r="E177" s="112"/>
      <c r="F177" s="112"/>
      <c r="G177" s="117"/>
      <c r="H177" s="127"/>
      <c r="I177" s="198"/>
      <c r="J177" s="199"/>
      <c r="K177" s="199"/>
      <c r="L177" s="127"/>
      <c r="M177" s="117"/>
      <c r="N177" s="109"/>
    </row>
    <row r="178" spans="1:14" ht="12.75" customHeight="1">
      <c r="A178" s="109"/>
      <c r="B178" s="109"/>
      <c r="C178" s="112"/>
      <c r="D178" s="112"/>
      <c r="E178" s="162"/>
      <c r="F178" s="162" t="s">
        <v>2</v>
      </c>
      <c r="G178" s="162" t="s">
        <v>27</v>
      </c>
      <c r="H178" s="163"/>
      <c r="J178" s="133"/>
      <c r="K178" s="162"/>
      <c r="L178" s="133"/>
      <c r="M178" s="162"/>
      <c r="N178" s="109"/>
    </row>
    <row r="179" spans="1:14" ht="12.75">
      <c r="A179" s="109"/>
      <c r="B179" s="109"/>
      <c r="C179" s="155"/>
      <c r="D179" s="155"/>
      <c r="E179" s="2"/>
      <c r="F179" s="2" t="s">
        <v>160</v>
      </c>
      <c r="G179" s="2" t="s">
        <v>160</v>
      </c>
      <c r="H179" s="2"/>
      <c r="J179" s="2"/>
      <c r="K179" s="2"/>
      <c r="L179" s="2"/>
      <c r="M179" s="5"/>
      <c r="N179" s="109"/>
    </row>
    <row r="180" spans="1:15" ht="12.75">
      <c r="A180" s="109"/>
      <c r="B180" s="109"/>
      <c r="D180" s="112"/>
      <c r="E180" s="155"/>
      <c r="F180" s="163"/>
      <c r="G180" s="163"/>
      <c r="H180" s="161"/>
      <c r="J180" s="163"/>
      <c r="K180" s="163"/>
      <c r="L180" s="163"/>
      <c r="M180" s="163"/>
      <c r="N180" s="109"/>
      <c r="O180" s="7"/>
    </row>
    <row r="181" spans="1:14" ht="12.75">
      <c r="A181" s="109"/>
      <c r="B181" s="109"/>
      <c r="C181" s="129" t="s">
        <v>3</v>
      </c>
      <c r="D181" s="112"/>
      <c r="E181" s="156"/>
      <c r="F181" s="156">
        <v>2725996</v>
      </c>
      <c r="G181" s="157">
        <v>4698000</v>
      </c>
      <c r="H181" s="157"/>
      <c r="J181" s="156"/>
      <c r="K181" s="157"/>
      <c r="L181" s="156"/>
      <c r="M181" s="164"/>
      <c r="N181" s="109"/>
    </row>
    <row r="182" spans="1:14" ht="12.75">
      <c r="A182" s="109"/>
      <c r="B182" s="109"/>
      <c r="D182" s="112"/>
      <c r="E182" s="158"/>
      <c r="F182" s="156"/>
      <c r="G182" s="157"/>
      <c r="H182" s="157"/>
      <c r="J182" s="156"/>
      <c r="K182" s="157"/>
      <c r="L182" s="156"/>
      <c r="M182" s="164"/>
      <c r="N182" s="109"/>
    </row>
    <row r="183" spans="1:14" ht="12.75">
      <c r="A183" s="109"/>
      <c r="B183" s="109"/>
      <c r="C183" s="129" t="s">
        <v>4</v>
      </c>
      <c r="D183" s="155"/>
      <c r="E183" s="156"/>
      <c r="F183" s="156">
        <v>198990</v>
      </c>
      <c r="G183" s="157">
        <v>200000</v>
      </c>
      <c r="H183" s="157"/>
      <c r="J183" s="156"/>
      <c r="K183" s="157"/>
      <c r="L183" s="156"/>
      <c r="M183" s="164"/>
      <c r="N183" s="109"/>
    </row>
    <row r="184" spans="1:14" ht="12.75">
      <c r="A184" s="109"/>
      <c r="B184" s="109"/>
      <c r="C184" s="154"/>
      <c r="D184" s="155"/>
      <c r="E184" s="159"/>
      <c r="F184" s="156"/>
      <c r="G184" s="157"/>
      <c r="H184" s="157"/>
      <c r="J184" s="156"/>
      <c r="K184" s="157"/>
      <c r="L184" s="156"/>
      <c r="M184" s="164"/>
      <c r="N184" s="109"/>
    </row>
    <row r="185" spans="1:14" ht="12.75">
      <c r="A185" s="109"/>
      <c r="B185" s="109"/>
      <c r="C185" s="154" t="s">
        <v>5</v>
      </c>
      <c r="D185" s="155"/>
      <c r="E185" s="156"/>
      <c r="F185" s="156">
        <v>6317010</v>
      </c>
      <c r="G185" s="157">
        <v>6316000</v>
      </c>
      <c r="H185" s="157"/>
      <c r="J185" s="156"/>
      <c r="K185" s="157"/>
      <c r="L185" s="156"/>
      <c r="M185" s="164"/>
      <c r="N185" s="109"/>
    </row>
    <row r="186" spans="1:14" ht="12.75">
      <c r="A186" s="109"/>
      <c r="B186" s="109"/>
      <c r="C186" s="154"/>
      <c r="D186" s="155"/>
      <c r="E186" s="156"/>
      <c r="F186" s="156"/>
      <c r="G186" s="157"/>
      <c r="H186" s="157"/>
      <c r="J186" s="156"/>
      <c r="K186" s="157"/>
      <c r="L186" s="156"/>
      <c r="M186" s="164"/>
      <c r="N186" s="109"/>
    </row>
    <row r="187" spans="1:14" ht="12.75">
      <c r="A187" s="109"/>
      <c r="B187" s="109"/>
      <c r="C187" s="154" t="s">
        <v>294</v>
      </c>
      <c r="D187" s="155"/>
      <c r="E187" s="156"/>
      <c r="F187" s="156">
        <v>1972004</v>
      </c>
      <c r="G187" s="157">
        <v>0</v>
      </c>
      <c r="H187" s="157"/>
      <c r="J187" s="164"/>
      <c r="K187" s="165"/>
      <c r="L187" s="164"/>
      <c r="M187" s="164"/>
      <c r="N187" s="109"/>
    </row>
    <row r="188" spans="1:14" ht="12.75" customHeight="1" thickBot="1">
      <c r="A188" s="109"/>
      <c r="B188" s="109"/>
      <c r="C188" s="125" t="s">
        <v>159</v>
      </c>
      <c r="D188" s="125"/>
      <c r="E188" s="165"/>
      <c r="F188" s="188">
        <f>SUM(F181:F187)</f>
        <v>11214000</v>
      </c>
      <c r="G188" s="188">
        <f>SUM(G181:G187)</f>
        <v>11214000</v>
      </c>
      <c r="H188" s="160"/>
      <c r="J188" s="165"/>
      <c r="K188" s="165"/>
      <c r="L188" s="165"/>
      <c r="M188" s="165"/>
      <c r="N188" s="109"/>
    </row>
    <row r="189" spans="1:14" ht="12.75" customHeight="1" thickTop="1">
      <c r="A189" s="109"/>
      <c r="B189" s="109"/>
      <c r="C189" s="109"/>
      <c r="D189" s="109"/>
      <c r="E189" s="109"/>
      <c r="F189" s="109"/>
      <c r="G189" s="109"/>
      <c r="H189" s="109"/>
      <c r="I189" s="121"/>
      <c r="J189" s="121"/>
      <c r="K189" s="121"/>
      <c r="L189" s="121"/>
      <c r="M189" s="134"/>
      <c r="N189" s="109"/>
    </row>
    <row r="190" spans="1:14" ht="12.75">
      <c r="A190" s="109"/>
      <c r="B190" s="109"/>
      <c r="C190" s="109"/>
      <c r="D190" s="109"/>
      <c r="E190" s="109"/>
      <c r="F190" s="109"/>
      <c r="G190" s="109"/>
      <c r="H190" s="109"/>
      <c r="I190" s="121"/>
      <c r="J190" s="121"/>
      <c r="K190" s="121"/>
      <c r="L190" s="121"/>
      <c r="M190" s="134"/>
      <c r="N190" s="109"/>
    </row>
    <row r="191" spans="1:14" ht="12.75" customHeight="1">
      <c r="A191" s="109"/>
      <c r="B191" s="109" t="s">
        <v>82</v>
      </c>
      <c r="C191" s="114" t="s">
        <v>110</v>
      </c>
      <c r="D191" s="109"/>
      <c r="E191" s="109"/>
      <c r="F191" s="109"/>
      <c r="G191" s="109"/>
      <c r="H191" s="109"/>
      <c r="I191" s="109"/>
      <c r="J191" s="109"/>
      <c r="K191" s="109"/>
      <c r="L191" s="109"/>
      <c r="M191" s="109"/>
      <c r="N191" s="109"/>
    </row>
    <row r="192" spans="1:14" ht="69" customHeight="1">
      <c r="A192" s="109"/>
      <c r="B192" s="109"/>
      <c r="C192" s="193" t="s">
        <v>112</v>
      </c>
      <c r="D192" s="193"/>
      <c r="E192" s="193"/>
      <c r="F192" s="193"/>
      <c r="G192" s="193"/>
      <c r="H192" s="193"/>
      <c r="I192" s="193"/>
      <c r="J192" s="193"/>
      <c r="K192" s="193"/>
      <c r="L192" s="193"/>
      <c r="M192" s="193"/>
      <c r="N192" s="109"/>
    </row>
    <row r="193" spans="1:14" ht="12.75">
      <c r="A193" s="109"/>
      <c r="B193" s="109"/>
      <c r="C193" s="109"/>
      <c r="D193" s="109"/>
      <c r="E193" s="109"/>
      <c r="F193" s="109"/>
      <c r="G193" s="109"/>
      <c r="H193" s="109"/>
      <c r="I193" s="109"/>
      <c r="J193" s="109"/>
      <c r="K193" s="109"/>
      <c r="L193" s="109"/>
      <c r="M193" s="109"/>
      <c r="N193" s="109"/>
    </row>
    <row r="194" spans="1:14" ht="12.75">
      <c r="A194" s="109"/>
      <c r="B194" s="109" t="s">
        <v>113</v>
      </c>
      <c r="C194" s="114" t="s">
        <v>114</v>
      </c>
      <c r="D194" s="109"/>
      <c r="E194" s="109"/>
      <c r="F194" s="109"/>
      <c r="G194" s="109"/>
      <c r="H194" s="109"/>
      <c r="I194" s="109"/>
      <c r="J194" s="109"/>
      <c r="K194" s="109"/>
      <c r="L194" s="109"/>
      <c r="M194" s="109"/>
      <c r="N194" s="109"/>
    </row>
    <row r="195" spans="1:14" ht="57" customHeight="1">
      <c r="A195" s="109"/>
      <c r="B195" s="109"/>
      <c r="C195" s="193" t="s">
        <v>115</v>
      </c>
      <c r="D195" s="193"/>
      <c r="E195" s="193"/>
      <c r="F195" s="193"/>
      <c r="G195" s="193"/>
      <c r="H195" s="193"/>
      <c r="I195" s="193"/>
      <c r="J195" s="193"/>
      <c r="K195" s="193"/>
      <c r="L195" s="193"/>
      <c r="M195" s="193"/>
      <c r="N195" s="109"/>
    </row>
    <row r="196" spans="1:14" ht="12" customHeight="1">
      <c r="A196" s="109"/>
      <c r="B196" s="109"/>
      <c r="C196" s="109"/>
      <c r="D196" s="109"/>
      <c r="E196" s="109"/>
      <c r="F196" s="109"/>
      <c r="G196" s="109"/>
      <c r="H196" s="109"/>
      <c r="I196" s="109"/>
      <c r="J196" s="109"/>
      <c r="K196" s="109"/>
      <c r="L196" s="109"/>
      <c r="M196" s="109"/>
      <c r="N196" s="109"/>
    </row>
    <row r="197" spans="1:14" ht="12" customHeight="1">
      <c r="A197" s="109"/>
      <c r="B197" s="109"/>
      <c r="C197" s="109"/>
      <c r="D197" s="109"/>
      <c r="E197" s="109"/>
      <c r="F197" s="109"/>
      <c r="G197" s="109"/>
      <c r="H197" s="109"/>
      <c r="I197" s="109"/>
      <c r="J197" s="109"/>
      <c r="K197" s="109"/>
      <c r="L197" s="109"/>
      <c r="M197" s="109"/>
      <c r="N197" s="109"/>
    </row>
    <row r="198" spans="1:14" ht="12.75">
      <c r="A198" s="109">
        <v>26</v>
      </c>
      <c r="B198" s="108" t="s">
        <v>200</v>
      </c>
      <c r="C198" s="109"/>
      <c r="D198" s="109"/>
      <c r="E198" s="109"/>
      <c r="F198" s="109"/>
      <c r="G198" s="109"/>
      <c r="H198" s="109"/>
      <c r="I198" s="109"/>
      <c r="J198" s="109"/>
      <c r="K198" s="109"/>
      <c r="L198" s="109"/>
      <c r="M198" s="109"/>
      <c r="N198" s="109"/>
    </row>
    <row r="199" spans="1:14" ht="12.75">
      <c r="A199" s="109"/>
      <c r="B199" s="109" t="s">
        <v>201</v>
      </c>
      <c r="C199" s="109"/>
      <c r="D199" s="109"/>
      <c r="E199" s="109"/>
      <c r="F199" s="109"/>
      <c r="G199" s="109"/>
      <c r="H199" s="109"/>
      <c r="I199" s="109"/>
      <c r="J199" s="109"/>
      <c r="K199" s="109"/>
      <c r="L199" s="109"/>
      <c r="M199" s="109"/>
      <c r="N199" s="109"/>
    </row>
    <row r="200" spans="1:14" ht="12.75">
      <c r="A200" s="109"/>
      <c r="B200" s="109"/>
      <c r="C200" s="109"/>
      <c r="D200" s="109"/>
      <c r="E200" s="109"/>
      <c r="F200" s="109"/>
      <c r="G200" s="109"/>
      <c r="H200" s="109"/>
      <c r="I200" s="148" t="s">
        <v>202</v>
      </c>
      <c r="J200" s="111"/>
      <c r="K200" s="148" t="s">
        <v>203</v>
      </c>
      <c r="L200" s="111"/>
      <c r="M200" s="148" t="s">
        <v>159</v>
      </c>
      <c r="N200" s="109"/>
    </row>
    <row r="201" spans="1:14" ht="12.75">
      <c r="A201" s="109"/>
      <c r="B201" s="109"/>
      <c r="C201" s="109"/>
      <c r="D201" s="109"/>
      <c r="E201" s="109"/>
      <c r="F201" s="109"/>
      <c r="G201" s="109"/>
      <c r="H201" s="109"/>
      <c r="I201" s="111" t="s">
        <v>173</v>
      </c>
      <c r="J201" s="111"/>
      <c r="K201" s="111" t="s">
        <v>173</v>
      </c>
      <c r="L201" s="111"/>
      <c r="M201" s="111" t="s">
        <v>173</v>
      </c>
      <c r="N201" s="109"/>
    </row>
    <row r="202" spans="1:14" ht="12.75">
      <c r="A202" s="109"/>
      <c r="B202" s="109"/>
      <c r="C202" s="109"/>
      <c r="D202" s="109"/>
      <c r="E202" s="109"/>
      <c r="F202" s="109"/>
      <c r="G202" s="109"/>
      <c r="H202" s="109"/>
      <c r="I202" s="115"/>
      <c r="J202" s="115"/>
      <c r="K202" s="115"/>
      <c r="L202" s="115"/>
      <c r="M202" s="115"/>
      <c r="N202" s="109"/>
    </row>
    <row r="203" spans="1:14" ht="12.75">
      <c r="A203" s="109"/>
      <c r="B203" s="109"/>
      <c r="C203" s="109" t="s">
        <v>204</v>
      </c>
      <c r="D203" s="109"/>
      <c r="E203" s="109"/>
      <c r="F203" s="109"/>
      <c r="G203" s="109"/>
      <c r="H203" s="109"/>
      <c r="I203" s="121">
        <v>2841</v>
      </c>
      <c r="J203" s="121"/>
      <c r="K203" s="121">
        <v>10781</v>
      </c>
      <c r="L203" s="121"/>
      <c r="M203" s="119">
        <f>+I203+K203</f>
        <v>13622</v>
      </c>
      <c r="N203" s="109"/>
    </row>
    <row r="204" spans="1:14" ht="12.75">
      <c r="A204" s="109"/>
      <c r="B204" s="109"/>
      <c r="C204" s="109" t="s">
        <v>233</v>
      </c>
      <c r="D204" s="109"/>
      <c r="E204" s="109"/>
      <c r="F204" s="109"/>
      <c r="G204" s="109"/>
      <c r="H204" s="109"/>
      <c r="I204" s="121">
        <v>157</v>
      </c>
      <c r="J204" s="121"/>
      <c r="K204" s="121">
        <v>40536</v>
      </c>
      <c r="L204" s="121"/>
      <c r="M204" s="119">
        <f>+I204+K204</f>
        <v>40693</v>
      </c>
      <c r="N204" s="109"/>
    </row>
    <row r="205" spans="1:14" ht="12.75">
      <c r="A205" s="109"/>
      <c r="B205" s="109"/>
      <c r="C205" s="109" t="s">
        <v>234</v>
      </c>
      <c r="D205" s="109"/>
      <c r="E205" s="109"/>
      <c r="F205" s="109"/>
      <c r="G205" s="109"/>
      <c r="H205" s="109"/>
      <c r="I205" s="121">
        <v>0</v>
      </c>
      <c r="J205" s="121"/>
      <c r="K205" s="121">
        <v>50753</v>
      </c>
      <c r="L205" s="121"/>
      <c r="M205" s="119">
        <f>+I205+K205</f>
        <v>50753</v>
      </c>
      <c r="N205" s="109"/>
    </row>
    <row r="206" spans="1:14" ht="12.75">
      <c r="A206" s="109"/>
      <c r="B206" s="109"/>
      <c r="C206" s="109" t="s">
        <v>205</v>
      </c>
      <c r="D206" s="109"/>
      <c r="E206" s="109"/>
      <c r="F206" s="109"/>
      <c r="G206" s="109"/>
      <c r="H206" s="109"/>
      <c r="I206" s="121">
        <v>500</v>
      </c>
      <c r="J206" s="121"/>
      <c r="K206" s="121">
        <v>13536</v>
      </c>
      <c r="L206" s="121"/>
      <c r="M206" s="119">
        <f>+I206+K206</f>
        <v>14036</v>
      </c>
      <c r="N206" s="109"/>
    </row>
    <row r="207" spans="1:14" ht="13.5" thickBot="1">
      <c r="A207" s="109"/>
      <c r="B207" s="109"/>
      <c r="C207" s="109"/>
      <c r="D207" s="109"/>
      <c r="E207" s="109"/>
      <c r="F207" s="109"/>
      <c r="G207" s="109"/>
      <c r="H207" s="109"/>
      <c r="I207" s="124">
        <f>SUM(I203:I206)</f>
        <v>3498</v>
      </c>
      <c r="J207" s="124"/>
      <c r="K207" s="124">
        <f>SUM(K203:K206)</f>
        <v>115606</v>
      </c>
      <c r="L207" s="124"/>
      <c r="M207" s="123">
        <f>SUM(M203:M206)</f>
        <v>119104</v>
      </c>
      <c r="N207" s="109"/>
    </row>
    <row r="208" spans="1:14" ht="13.5" thickTop="1">
      <c r="A208" s="109"/>
      <c r="B208" s="109"/>
      <c r="C208" s="109"/>
      <c r="D208" s="109"/>
      <c r="E208" s="109"/>
      <c r="F208" s="109"/>
      <c r="G208" s="109"/>
      <c r="H208" s="109"/>
      <c r="I208" s="109"/>
      <c r="J208" s="109"/>
      <c r="K208" s="109"/>
      <c r="L208" s="109"/>
      <c r="M208" s="109"/>
      <c r="N208" s="109"/>
    </row>
    <row r="209" spans="1:14" ht="12.75">
      <c r="A209" s="109">
        <v>27</v>
      </c>
      <c r="B209" s="108" t="s">
        <v>206</v>
      </c>
      <c r="C209" s="109"/>
      <c r="D209" s="109"/>
      <c r="E209" s="109"/>
      <c r="F209" s="109"/>
      <c r="G209" s="109"/>
      <c r="H209" s="109"/>
      <c r="I209" s="109"/>
      <c r="J209" s="109"/>
      <c r="K209" s="109"/>
      <c r="L209" s="109"/>
      <c r="M209" s="109"/>
      <c r="N209" s="109"/>
    </row>
    <row r="210" spans="1:14" ht="12.75" customHeight="1">
      <c r="A210" s="109"/>
      <c r="B210" s="193" t="s">
        <v>279</v>
      </c>
      <c r="C210" s="193"/>
      <c r="D210" s="193"/>
      <c r="E210" s="193"/>
      <c r="F210" s="193"/>
      <c r="G210" s="193"/>
      <c r="H210" s="193"/>
      <c r="I210" s="193"/>
      <c r="J210" s="193"/>
      <c r="K210" s="193"/>
      <c r="L210" s="193"/>
      <c r="M210" s="193"/>
      <c r="N210" s="109"/>
    </row>
    <row r="211" spans="1:14" ht="12.75">
      <c r="A211" s="109"/>
      <c r="B211" s="109"/>
      <c r="C211" s="109"/>
      <c r="D211" s="109"/>
      <c r="E211" s="109"/>
      <c r="F211" s="109"/>
      <c r="G211" s="109"/>
      <c r="H211" s="109"/>
      <c r="I211" s="109"/>
      <c r="J211" s="109"/>
      <c r="K211" s="109"/>
      <c r="L211" s="109"/>
      <c r="M211" s="109"/>
      <c r="N211" s="109"/>
    </row>
    <row r="212" spans="1:14" ht="12.75">
      <c r="A212" s="109">
        <v>28</v>
      </c>
      <c r="B212" s="108" t="s">
        <v>117</v>
      </c>
      <c r="C212" s="109"/>
      <c r="D212" s="109"/>
      <c r="E212" s="109"/>
      <c r="F212" s="109"/>
      <c r="G212" s="109"/>
      <c r="H212" s="109"/>
      <c r="I212" s="109"/>
      <c r="J212" s="109"/>
      <c r="K212" s="109"/>
      <c r="L212" s="109"/>
      <c r="M212" s="109"/>
      <c r="N212" s="109"/>
    </row>
    <row r="213" spans="1:14" ht="12.75">
      <c r="A213" s="109"/>
      <c r="C213" s="109"/>
      <c r="D213" s="109"/>
      <c r="E213" s="109"/>
      <c r="F213" s="109"/>
      <c r="G213" s="109"/>
      <c r="H213" s="109"/>
      <c r="I213" s="109"/>
      <c r="J213" s="109"/>
      <c r="K213" s="109"/>
      <c r="L213" s="109"/>
      <c r="M213" s="109"/>
      <c r="N213" s="109"/>
    </row>
    <row r="214" spans="1:14" ht="26.25" customHeight="1">
      <c r="A214" s="109"/>
      <c r="B214" s="187">
        <v>28.1</v>
      </c>
      <c r="C214" s="197" t="s">
        <v>36</v>
      </c>
      <c r="D214" s="197"/>
      <c r="E214" s="197"/>
      <c r="F214" s="197"/>
      <c r="G214" s="197"/>
      <c r="H214" s="197"/>
      <c r="I214" s="197"/>
      <c r="J214" s="197"/>
      <c r="K214" s="197"/>
      <c r="L214" s="197"/>
      <c r="M214" s="197"/>
      <c r="N214" s="109"/>
    </row>
    <row r="215" spans="1:14" ht="12.75">
      <c r="A215" s="109"/>
      <c r="B215" s="109"/>
      <c r="C215" s="109"/>
      <c r="D215" s="109"/>
      <c r="E215" s="109"/>
      <c r="F215" s="109"/>
      <c r="G215" s="109"/>
      <c r="H215" s="109"/>
      <c r="I215" s="109"/>
      <c r="J215" s="109"/>
      <c r="K215" s="109"/>
      <c r="L215" s="109"/>
      <c r="M215" s="109"/>
      <c r="N215" s="109"/>
    </row>
    <row r="216" spans="1:14" ht="12.75">
      <c r="A216" s="109"/>
      <c r="B216" s="109" t="s">
        <v>78</v>
      </c>
      <c r="C216" s="108" t="s">
        <v>118</v>
      </c>
      <c r="D216" s="109"/>
      <c r="E216" s="109"/>
      <c r="F216" s="109"/>
      <c r="G216" s="109"/>
      <c r="H216" s="109"/>
      <c r="I216" s="109"/>
      <c r="J216" s="109"/>
      <c r="K216" s="109"/>
      <c r="L216" s="109"/>
      <c r="M216" s="109"/>
      <c r="N216" s="109"/>
    </row>
    <row r="217" spans="1:14" ht="24.75" customHeight="1">
      <c r="A217" s="109"/>
      <c r="B217" s="109"/>
      <c r="C217" s="201" t="s">
        <v>119</v>
      </c>
      <c r="D217" s="201"/>
      <c r="E217" s="201"/>
      <c r="F217" s="201"/>
      <c r="G217" s="201"/>
      <c r="H217" s="201"/>
      <c r="I217" s="201"/>
      <c r="J217" s="201"/>
      <c r="K217" s="201"/>
      <c r="L217" s="201"/>
      <c r="M217" s="201"/>
      <c r="N217" s="109"/>
    </row>
    <row r="218" spans="1:14" ht="14.25" customHeight="1" hidden="1">
      <c r="A218" s="109"/>
      <c r="B218" s="109"/>
      <c r="C218" s="109" t="s">
        <v>120</v>
      </c>
      <c r="D218" s="109"/>
      <c r="E218" s="109"/>
      <c r="F218" s="109"/>
      <c r="G218" s="109"/>
      <c r="H218" s="109"/>
      <c r="I218" s="109"/>
      <c r="J218" s="109"/>
      <c r="K218" s="109"/>
      <c r="L218" s="109"/>
      <c r="M218" s="109"/>
      <c r="N218" s="109"/>
    </row>
    <row r="219" spans="1:14" ht="51.75" customHeight="1">
      <c r="A219" s="109"/>
      <c r="B219" s="109"/>
      <c r="C219" s="202" t="s">
        <v>313</v>
      </c>
      <c r="D219" s="202"/>
      <c r="E219" s="202"/>
      <c r="F219" s="202"/>
      <c r="G219" s="202"/>
      <c r="H219" s="202"/>
      <c r="I219" s="202"/>
      <c r="J219" s="202"/>
      <c r="K219" s="202"/>
      <c r="L219" s="202"/>
      <c r="M219" s="202"/>
      <c r="N219" s="109"/>
    </row>
    <row r="220" spans="1:14" ht="12.75" customHeight="1">
      <c r="A220" s="109"/>
      <c r="B220" s="109"/>
      <c r="C220" s="109" t="s">
        <v>120</v>
      </c>
      <c r="D220" s="109"/>
      <c r="E220" s="109"/>
      <c r="F220" s="109"/>
      <c r="G220" s="109"/>
      <c r="H220" s="109"/>
      <c r="I220" s="109"/>
      <c r="J220" s="109"/>
      <c r="K220" s="109"/>
      <c r="L220" s="109"/>
      <c r="M220" s="109"/>
      <c r="N220" s="109"/>
    </row>
    <row r="221" spans="1:14" ht="12.75">
      <c r="A221" s="109"/>
      <c r="B221" s="126" t="s">
        <v>121</v>
      </c>
      <c r="C221" s="166" t="s">
        <v>122</v>
      </c>
      <c r="D221" s="166"/>
      <c r="E221" s="166"/>
      <c r="F221" s="166"/>
      <c r="G221" s="166"/>
      <c r="H221" s="166"/>
      <c r="I221" s="166"/>
      <c r="J221" s="166"/>
      <c r="K221" s="166"/>
      <c r="L221" s="166"/>
      <c r="M221" s="166"/>
      <c r="N221" s="109"/>
    </row>
    <row r="222" spans="1:14" ht="66.75" customHeight="1">
      <c r="A222" s="109"/>
      <c r="B222" s="109"/>
      <c r="C222" s="197" t="s">
        <v>124</v>
      </c>
      <c r="D222" s="197"/>
      <c r="E222" s="197"/>
      <c r="F222" s="197"/>
      <c r="G222" s="197"/>
      <c r="H222" s="197"/>
      <c r="I222" s="197"/>
      <c r="J222" s="197"/>
      <c r="K222" s="197"/>
      <c r="L222" s="197"/>
      <c r="M222" s="197"/>
      <c r="N222" s="109"/>
    </row>
    <row r="223" spans="1:14" ht="12.75" hidden="1">
      <c r="A223" s="109"/>
      <c r="B223" s="109"/>
      <c r="C223" s="109" t="s">
        <v>142</v>
      </c>
      <c r="D223" s="109"/>
      <c r="E223" s="109"/>
      <c r="F223" s="109"/>
      <c r="G223" s="109"/>
      <c r="H223" s="109"/>
      <c r="I223" s="109"/>
      <c r="J223" s="109"/>
      <c r="K223" s="109"/>
      <c r="L223" s="109"/>
      <c r="M223" s="129"/>
      <c r="N223" s="109"/>
    </row>
    <row r="224" spans="1:14" ht="42.75" customHeight="1">
      <c r="A224" s="109"/>
      <c r="B224" s="109"/>
      <c r="C224" s="193" t="s">
        <v>143</v>
      </c>
      <c r="D224" s="193"/>
      <c r="E224" s="193"/>
      <c r="F224" s="193"/>
      <c r="G224" s="193"/>
      <c r="H224" s="193"/>
      <c r="I224" s="193"/>
      <c r="J224" s="193"/>
      <c r="K224" s="193"/>
      <c r="L224" s="193"/>
      <c r="M224" s="193"/>
      <c r="N224" s="109"/>
    </row>
    <row r="225" spans="1:14" ht="12.75">
      <c r="A225" s="109"/>
      <c r="B225" s="109"/>
      <c r="C225" s="129" t="s">
        <v>142</v>
      </c>
      <c r="D225" s="129"/>
      <c r="E225" s="129"/>
      <c r="F225" s="129"/>
      <c r="G225" s="129"/>
      <c r="H225" s="129"/>
      <c r="I225" s="129"/>
      <c r="J225" s="129"/>
      <c r="K225" s="129"/>
      <c r="L225" s="129"/>
      <c r="M225" s="109"/>
      <c r="N225" s="109"/>
    </row>
    <row r="226" spans="1:14" ht="12.75">
      <c r="A226" s="109"/>
      <c r="B226" s="135" t="s">
        <v>183</v>
      </c>
      <c r="C226" s="166" t="s">
        <v>144</v>
      </c>
      <c r="D226" s="166"/>
      <c r="E226" s="166"/>
      <c r="F226" s="166"/>
      <c r="G226" s="166"/>
      <c r="H226" s="166"/>
      <c r="I226" s="166"/>
      <c r="J226" s="166"/>
      <c r="K226" s="166"/>
      <c r="L226" s="166"/>
      <c r="M226" s="166"/>
      <c r="N226" s="109"/>
    </row>
    <row r="227" spans="1:14" s="184" customFormat="1" ht="75.75" customHeight="1">
      <c r="A227" s="183"/>
      <c r="B227" s="183"/>
      <c r="C227" s="200" t="s">
        <v>314</v>
      </c>
      <c r="D227" s="200"/>
      <c r="E227" s="200"/>
      <c r="F227" s="200"/>
      <c r="G227" s="200"/>
      <c r="H227" s="200"/>
      <c r="I227" s="200"/>
      <c r="J227" s="200"/>
      <c r="K227" s="200"/>
      <c r="L227" s="200"/>
      <c r="M227" s="200"/>
      <c r="N227" s="183"/>
    </row>
    <row r="228" spans="1:14" s="184" customFormat="1" ht="12.75" hidden="1">
      <c r="A228" s="183"/>
      <c r="B228" s="183"/>
      <c r="C228" s="183" t="s">
        <v>123</v>
      </c>
      <c r="D228" s="183"/>
      <c r="E228" s="183"/>
      <c r="F228" s="183"/>
      <c r="G228" s="183"/>
      <c r="H228" s="183"/>
      <c r="I228" s="183"/>
      <c r="J228" s="183"/>
      <c r="K228" s="183"/>
      <c r="L228" s="183"/>
      <c r="M228" s="185"/>
      <c r="N228" s="183"/>
    </row>
    <row r="229" spans="1:14" s="184" customFormat="1" ht="53.25" customHeight="1">
      <c r="A229" s="183"/>
      <c r="B229" s="183"/>
      <c r="C229" s="208" t="s">
        <v>315</v>
      </c>
      <c r="D229" s="208"/>
      <c r="E229" s="208"/>
      <c r="F229" s="208"/>
      <c r="G229" s="208"/>
      <c r="H229" s="208"/>
      <c r="I229" s="208"/>
      <c r="J229" s="208"/>
      <c r="K229" s="208"/>
      <c r="L229" s="208"/>
      <c r="M229" s="208"/>
      <c r="N229" s="183"/>
    </row>
    <row r="230" spans="1:14" ht="12.75" hidden="1">
      <c r="A230" s="109"/>
      <c r="B230" s="109"/>
      <c r="C230" s="129" t="s">
        <v>123</v>
      </c>
      <c r="D230" s="109"/>
      <c r="E230" s="109"/>
      <c r="F230" s="109"/>
      <c r="G230" s="109"/>
      <c r="H230" s="109"/>
      <c r="I230" s="109"/>
      <c r="J230" s="109"/>
      <c r="K230" s="109"/>
      <c r="L230" s="109"/>
      <c r="M230" s="109"/>
      <c r="N230" s="109"/>
    </row>
    <row r="231" spans="1:14" ht="12.75">
      <c r="A231" s="109"/>
      <c r="B231" s="126" t="s">
        <v>176</v>
      </c>
      <c r="C231" s="146" t="s">
        <v>145</v>
      </c>
      <c r="D231" s="113"/>
      <c r="E231" s="113"/>
      <c r="F231" s="113"/>
      <c r="G231" s="113"/>
      <c r="H231" s="113"/>
      <c r="I231" s="113"/>
      <c r="J231" s="113"/>
      <c r="K231" s="113"/>
      <c r="L231" s="113"/>
      <c r="M231" s="113"/>
      <c r="N231" s="109"/>
    </row>
    <row r="232" spans="1:14" ht="25.5" customHeight="1">
      <c r="A232" s="109"/>
      <c r="B232" s="109"/>
      <c r="C232" s="196" t="s">
        <v>146</v>
      </c>
      <c r="D232" s="196"/>
      <c r="E232" s="196"/>
      <c r="F232" s="196"/>
      <c r="G232" s="196"/>
      <c r="H232" s="196"/>
      <c r="I232" s="196"/>
      <c r="J232" s="196"/>
      <c r="K232" s="196"/>
      <c r="L232" s="196"/>
      <c r="M232" s="196"/>
      <c r="N232" s="109"/>
    </row>
    <row r="233" spans="1:14" ht="12.75">
      <c r="A233" s="109"/>
      <c r="B233" s="109"/>
      <c r="C233" s="113" t="s">
        <v>147</v>
      </c>
      <c r="D233" s="113"/>
      <c r="E233" s="113"/>
      <c r="F233" s="113"/>
      <c r="G233" s="113"/>
      <c r="H233" s="113"/>
      <c r="I233" s="113"/>
      <c r="J233" s="113"/>
      <c r="K233" s="113"/>
      <c r="L233" s="113"/>
      <c r="M233" s="113"/>
      <c r="N233" s="109"/>
    </row>
    <row r="234" spans="1:14" ht="38.25" customHeight="1">
      <c r="A234" s="109"/>
      <c r="B234" s="109"/>
      <c r="C234" s="196" t="s">
        <v>37</v>
      </c>
      <c r="D234" s="196"/>
      <c r="E234" s="196"/>
      <c r="F234" s="196"/>
      <c r="G234" s="196"/>
      <c r="H234" s="196"/>
      <c r="I234" s="196"/>
      <c r="J234" s="196"/>
      <c r="K234" s="196"/>
      <c r="L234" s="196"/>
      <c r="M234" s="196"/>
      <c r="N234" s="109"/>
    </row>
    <row r="235" spans="1:14" ht="17.25" customHeight="1">
      <c r="A235" s="109"/>
      <c r="B235" s="109"/>
      <c r="C235" s="182"/>
      <c r="D235" s="182"/>
      <c r="E235" s="182"/>
      <c r="F235" s="182"/>
      <c r="G235" s="182"/>
      <c r="H235" s="182"/>
      <c r="I235" s="182"/>
      <c r="J235" s="182"/>
      <c r="K235" s="182"/>
      <c r="L235" s="182"/>
      <c r="M235" s="182"/>
      <c r="N235" s="109"/>
    </row>
    <row r="236" spans="1:14" ht="13.5" customHeight="1">
      <c r="A236" s="109"/>
      <c r="B236" s="108">
        <v>28.2</v>
      </c>
      <c r="C236" s="197" t="s">
        <v>316</v>
      </c>
      <c r="D236" s="197"/>
      <c r="E236" s="197"/>
      <c r="F236" s="197"/>
      <c r="G236" s="197"/>
      <c r="H236" s="197"/>
      <c r="I236" s="197"/>
      <c r="J236" s="197"/>
      <c r="K236" s="197"/>
      <c r="L236" s="197"/>
      <c r="M236" s="197"/>
      <c r="N236" s="109"/>
    </row>
    <row r="237" spans="1:14" ht="13.5" customHeight="1">
      <c r="A237" s="109"/>
      <c r="B237" s="109"/>
      <c r="C237" s="181"/>
      <c r="D237" s="181"/>
      <c r="E237" s="181"/>
      <c r="F237" s="181"/>
      <c r="G237" s="181"/>
      <c r="H237" s="181"/>
      <c r="I237" s="181"/>
      <c r="J237" s="181"/>
      <c r="K237" s="181"/>
      <c r="L237" s="181"/>
      <c r="M237" s="181"/>
      <c r="N237" s="109"/>
    </row>
    <row r="238" spans="1:14" ht="13.5" customHeight="1">
      <c r="A238" s="109"/>
      <c r="B238" s="109" t="s">
        <v>78</v>
      </c>
      <c r="C238" s="146" t="s">
        <v>319</v>
      </c>
      <c r="D238" s="181"/>
      <c r="E238" s="181"/>
      <c r="F238" s="181"/>
      <c r="G238" s="181"/>
      <c r="H238" s="181"/>
      <c r="I238" s="181"/>
      <c r="J238" s="181"/>
      <c r="K238" s="181"/>
      <c r="L238" s="181"/>
      <c r="M238" s="181"/>
      <c r="N238" s="109"/>
    </row>
    <row r="239" spans="1:14" ht="66.75" customHeight="1">
      <c r="A239" s="109"/>
      <c r="B239" s="109"/>
      <c r="C239" s="196" t="s">
        <v>317</v>
      </c>
      <c r="D239" s="196"/>
      <c r="E239" s="196"/>
      <c r="F239" s="196"/>
      <c r="G239" s="196"/>
      <c r="H239" s="196"/>
      <c r="I239" s="196"/>
      <c r="J239" s="196"/>
      <c r="K239" s="196"/>
      <c r="L239" s="196"/>
      <c r="M239" s="196"/>
      <c r="N239" s="109"/>
    </row>
    <row r="240" spans="1:14" ht="13.5" customHeight="1">
      <c r="A240" s="109"/>
      <c r="B240" s="109"/>
      <c r="C240" s="181"/>
      <c r="D240" s="181"/>
      <c r="E240" s="181"/>
      <c r="F240" s="181"/>
      <c r="G240" s="181"/>
      <c r="H240" s="181"/>
      <c r="I240" s="181"/>
      <c r="J240" s="181"/>
      <c r="K240" s="181"/>
      <c r="L240" s="181"/>
      <c r="M240" s="181"/>
      <c r="N240" s="109"/>
    </row>
    <row r="241" spans="1:14" ht="12.75">
      <c r="A241" s="109"/>
      <c r="B241" s="109"/>
      <c r="C241" s="129" t="s">
        <v>120</v>
      </c>
      <c r="D241" s="109"/>
      <c r="E241" s="109"/>
      <c r="F241" s="109"/>
      <c r="G241" s="109"/>
      <c r="H241" s="109"/>
      <c r="I241" s="109"/>
      <c r="J241" s="109"/>
      <c r="K241" s="109"/>
      <c r="L241" s="109"/>
      <c r="M241" s="109"/>
      <c r="N241" s="109"/>
    </row>
    <row r="242" spans="1:14" ht="12.75">
      <c r="A242" s="109">
        <v>29</v>
      </c>
      <c r="B242" s="108" t="s">
        <v>148</v>
      </c>
      <c r="C242" s="109"/>
      <c r="D242" s="109"/>
      <c r="E242" s="109"/>
      <c r="F242" s="109"/>
      <c r="G242" s="109"/>
      <c r="H242" s="109"/>
      <c r="I242" s="109"/>
      <c r="J242" s="109"/>
      <c r="K242" s="109"/>
      <c r="L242" s="109"/>
      <c r="M242" s="109"/>
      <c r="N242" s="109"/>
    </row>
    <row r="243" spans="1:14" ht="39.75" customHeight="1">
      <c r="A243" s="109"/>
      <c r="B243" s="193" t="s">
        <v>302</v>
      </c>
      <c r="C243" s="193"/>
      <c r="D243" s="193"/>
      <c r="E243" s="193"/>
      <c r="F243" s="193"/>
      <c r="G243" s="193"/>
      <c r="H243" s="193"/>
      <c r="I243" s="193"/>
      <c r="J243" s="193"/>
      <c r="K243" s="193"/>
      <c r="L243" s="193"/>
      <c r="M243" s="193"/>
      <c r="N243" s="109"/>
    </row>
    <row r="244" spans="1:14" ht="12.75">
      <c r="A244" s="109"/>
      <c r="B244" s="108"/>
      <c r="C244" s="109"/>
      <c r="D244" s="109"/>
      <c r="E244" s="109"/>
      <c r="F244" s="109"/>
      <c r="G244" s="109"/>
      <c r="H244" s="109"/>
      <c r="I244" s="109"/>
      <c r="J244" s="109"/>
      <c r="K244" s="109"/>
      <c r="L244" s="109"/>
      <c r="M244" s="109"/>
      <c r="N244" s="109"/>
    </row>
    <row r="245" spans="1:14" ht="12.75">
      <c r="A245" s="109"/>
      <c r="B245" s="109"/>
      <c r="C245" s="109"/>
      <c r="D245" s="109"/>
      <c r="E245" s="109"/>
      <c r="F245" s="109"/>
      <c r="G245" s="109"/>
      <c r="H245" s="109"/>
      <c r="I245" s="109"/>
      <c r="J245" s="109"/>
      <c r="K245" s="109"/>
      <c r="L245" s="109"/>
      <c r="M245" s="109"/>
      <c r="N245" s="109"/>
    </row>
    <row r="246" spans="1:14" ht="12.75">
      <c r="A246" s="109">
        <v>30</v>
      </c>
      <c r="B246" s="108" t="s">
        <v>210</v>
      </c>
      <c r="C246" s="109"/>
      <c r="D246" s="109"/>
      <c r="E246" s="109"/>
      <c r="F246" s="109"/>
      <c r="G246" s="109"/>
      <c r="H246" s="109"/>
      <c r="I246" s="109"/>
      <c r="J246" s="109"/>
      <c r="K246" s="109"/>
      <c r="L246" s="109"/>
      <c r="M246" s="109"/>
      <c r="N246" s="109"/>
    </row>
    <row r="247" spans="1:14" ht="42.75" customHeight="1">
      <c r="A247" s="109"/>
      <c r="B247" s="197" t="s">
        <v>283</v>
      </c>
      <c r="C247" s="197"/>
      <c r="D247" s="197"/>
      <c r="E247" s="197"/>
      <c r="F247" s="197"/>
      <c r="G247" s="197"/>
      <c r="H247" s="197"/>
      <c r="I247" s="197"/>
      <c r="J247" s="197"/>
      <c r="K247" s="197"/>
      <c r="L247" s="197"/>
      <c r="M247" s="197"/>
      <c r="N247" s="109"/>
    </row>
    <row r="248" spans="1:14" ht="12.75" customHeight="1">
      <c r="A248" s="109">
        <v>31</v>
      </c>
      <c r="B248" s="108" t="s">
        <v>249</v>
      </c>
      <c r="C248" s="109"/>
      <c r="D248" s="109"/>
      <c r="E248" s="109"/>
      <c r="F248" s="109"/>
      <c r="G248" s="109"/>
      <c r="H248" s="109"/>
      <c r="I248" s="109"/>
      <c r="J248" s="109"/>
      <c r="K248" s="109"/>
      <c r="L248" s="109"/>
      <c r="M248" s="109"/>
      <c r="N248" s="109"/>
    </row>
    <row r="249" spans="1:14" ht="71.25" customHeight="1">
      <c r="A249" s="109"/>
      <c r="B249" s="197" t="s">
        <v>254</v>
      </c>
      <c r="C249" s="197"/>
      <c r="D249" s="197"/>
      <c r="E249" s="197"/>
      <c r="F249" s="197"/>
      <c r="G249" s="197"/>
      <c r="H249" s="197"/>
      <c r="I249" s="197"/>
      <c r="J249" s="197"/>
      <c r="K249" s="197"/>
      <c r="L249" s="197"/>
      <c r="M249" s="197"/>
      <c r="N249" s="109"/>
    </row>
    <row r="250" spans="1:14" ht="12.75">
      <c r="A250" s="109">
        <v>32</v>
      </c>
      <c r="B250" s="108" t="s">
        <v>273</v>
      </c>
      <c r="C250" s="109"/>
      <c r="D250" s="109"/>
      <c r="E250" s="109"/>
      <c r="F250" s="109"/>
      <c r="G250" s="109"/>
      <c r="H250" s="109"/>
      <c r="I250" s="109"/>
      <c r="J250" s="109"/>
      <c r="K250" s="109"/>
      <c r="L250" s="109"/>
      <c r="M250" s="109"/>
      <c r="N250" s="109"/>
    </row>
    <row r="251" spans="1:14" ht="12.75">
      <c r="A251" s="109"/>
      <c r="B251" s="109" t="s">
        <v>252</v>
      </c>
      <c r="C251" s="109"/>
      <c r="D251" s="109"/>
      <c r="E251" s="109"/>
      <c r="F251" s="109"/>
      <c r="G251" s="109"/>
      <c r="H251" s="109"/>
      <c r="I251" s="109"/>
      <c r="J251" s="109"/>
      <c r="K251" s="109"/>
      <c r="L251" s="109"/>
      <c r="M251" s="109"/>
      <c r="N251" s="109"/>
    </row>
    <row r="253" spans="1:13" ht="12.75">
      <c r="A253" s="109">
        <v>33</v>
      </c>
      <c r="B253" s="108" t="s">
        <v>261</v>
      </c>
      <c r="C253" s="109"/>
      <c r="D253" s="109"/>
      <c r="E253" s="109"/>
      <c r="F253" s="109"/>
      <c r="G253" s="109"/>
      <c r="H253" s="109"/>
      <c r="I253" s="109"/>
      <c r="J253" s="109"/>
      <c r="K253" s="109"/>
      <c r="L253" s="109"/>
      <c r="M253" s="109"/>
    </row>
    <row r="254" spans="1:13" ht="12.75">
      <c r="A254" s="109"/>
      <c r="B254" s="192" t="s">
        <v>299</v>
      </c>
      <c r="C254" s="192"/>
      <c r="D254" s="192"/>
      <c r="E254" s="192"/>
      <c r="F254" s="192"/>
      <c r="G254" s="192"/>
      <c r="H254" s="192"/>
      <c r="I254" s="192"/>
      <c r="J254" s="192"/>
      <c r="K254" s="192"/>
      <c r="L254" s="192"/>
      <c r="M254" s="192"/>
    </row>
    <row r="255" spans="1:13" ht="12.75">
      <c r="A255" s="109"/>
      <c r="B255" s="192"/>
      <c r="C255" s="192"/>
      <c r="D255" s="192"/>
      <c r="E255" s="192"/>
      <c r="F255" s="192"/>
      <c r="G255" s="192"/>
      <c r="H255" s="192"/>
      <c r="I255" s="192"/>
      <c r="J255" s="192"/>
      <c r="K255" s="192"/>
      <c r="L255" s="192"/>
      <c r="M255" s="192"/>
    </row>
    <row r="256" spans="1:13" ht="12.75">
      <c r="A256" s="109"/>
      <c r="B256" s="109"/>
      <c r="C256" s="109"/>
      <c r="D256" s="109"/>
      <c r="E256" s="109"/>
      <c r="F256" s="109"/>
      <c r="G256" s="109"/>
      <c r="H256" s="109"/>
      <c r="I256" s="109"/>
      <c r="J256" s="109"/>
      <c r="K256" s="109"/>
      <c r="L256" s="109"/>
      <c r="M256" s="109"/>
    </row>
    <row r="257" spans="1:13" ht="12.75">
      <c r="A257" s="109"/>
      <c r="B257" s="110" t="s">
        <v>281</v>
      </c>
      <c r="C257" s="109"/>
      <c r="D257" s="109"/>
      <c r="E257" s="109"/>
      <c r="F257" s="109"/>
      <c r="G257" s="109"/>
      <c r="H257" s="109"/>
      <c r="I257" s="109"/>
      <c r="J257" s="109"/>
      <c r="K257" s="109"/>
      <c r="L257" s="109"/>
      <c r="M257" s="109"/>
    </row>
    <row r="258" spans="1:13" ht="12.75">
      <c r="A258" s="109"/>
      <c r="B258" s="109"/>
      <c r="C258" s="109"/>
      <c r="D258" s="109"/>
      <c r="E258" s="109"/>
      <c r="F258" s="109"/>
      <c r="G258" s="109"/>
      <c r="H258" s="109"/>
      <c r="I258" s="110"/>
      <c r="J258" s="109"/>
      <c r="K258" s="109"/>
      <c r="L258" s="109"/>
      <c r="M258" s="111" t="s">
        <v>266</v>
      </c>
    </row>
    <row r="259" spans="1:13" ht="12.75">
      <c r="A259" s="109"/>
      <c r="B259" s="109"/>
      <c r="C259" s="109"/>
      <c r="D259" s="109"/>
      <c r="E259" s="109"/>
      <c r="F259" s="109"/>
      <c r="G259" s="111" t="s">
        <v>262</v>
      </c>
      <c r="H259" s="109"/>
      <c r="I259" s="168" t="s">
        <v>264</v>
      </c>
      <c r="J259" s="109"/>
      <c r="K259" s="109"/>
      <c r="L259" s="109"/>
      <c r="M259" s="111" t="s">
        <v>267</v>
      </c>
    </row>
    <row r="260" spans="1:13" ht="12.75">
      <c r="A260" s="109"/>
      <c r="B260" s="109"/>
      <c r="C260" s="109"/>
      <c r="D260" s="109"/>
      <c r="E260" s="109"/>
      <c r="F260" s="109"/>
      <c r="G260" s="168" t="s">
        <v>263</v>
      </c>
      <c r="H260" s="109"/>
      <c r="I260" s="168" t="s">
        <v>265</v>
      </c>
      <c r="J260" s="109"/>
      <c r="K260" s="168" t="s">
        <v>34</v>
      </c>
      <c r="L260" s="109"/>
      <c r="M260" s="168" t="s">
        <v>35</v>
      </c>
    </row>
    <row r="261" spans="1:13" ht="12.75">
      <c r="A261" s="109"/>
      <c r="B261" s="109" t="s">
        <v>268</v>
      </c>
      <c r="C261" s="109"/>
      <c r="D261" s="109"/>
      <c r="E261" s="109"/>
      <c r="F261" s="109"/>
      <c r="G261" s="121">
        <v>112145732</v>
      </c>
      <c r="H261" s="109"/>
      <c r="I261" s="121">
        <v>112145732</v>
      </c>
      <c r="J261" s="109"/>
      <c r="K261" s="109">
        <v>30</v>
      </c>
      <c r="L261" s="109"/>
      <c r="M261" s="121">
        <v>18284630</v>
      </c>
    </row>
    <row r="262" spans="1:13" ht="12.75">
      <c r="A262" s="109"/>
      <c r="B262" s="109" t="s">
        <v>269</v>
      </c>
      <c r="C262" s="109"/>
      <c r="D262" s="109"/>
      <c r="E262" s="109"/>
      <c r="F262" s="109"/>
      <c r="G262" s="121">
        <v>4822000</v>
      </c>
      <c r="H262" s="109"/>
      <c r="I262" s="121">
        <f>+I261+G262</f>
        <v>116967732</v>
      </c>
      <c r="J262" s="109"/>
      <c r="K262" s="109">
        <v>61</v>
      </c>
      <c r="L262" s="109"/>
      <c r="M262" s="121">
        <v>38777346</v>
      </c>
    </row>
    <row r="263" spans="1:13" ht="12.75">
      <c r="A263" s="109"/>
      <c r="B263" s="109" t="s">
        <v>270</v>
      </c>
      <c r="C263" s="109"/>
      <c r="D263" s="109"/>
      <c r="E263" s="109"/>
      <c r="F263" s="109"/>
      <c r="G263" s="121">
        <v>1570000</v>
      </c>
      <c r="H263" s="109"/>
      <c r="I263" s="121">
        <f>+I262+G263</f>
        <v>118537732</v>
      </c>
      <c r="J263" s="109"/>
      <c r="K263" s="109">
        <v>25</v>
      </c>
      <c r="L263" s="109"/>
      <c r="M263" s="121">
        <v>16105670</v>
      </c>
    </row>
    <row r="264" spans="1:13" ht="12.75">
      <c r="A264" s="109"/>
      <c r="B264" s="109" t="s">
        <v>271</v>
      </c>
      <c r="C264" s="109"/>
      <c r="D264" s="109"/>
      <c r="E264" s="109"/>
      <c r="F264" s="109"/>
      <c r="G264" s="121">
        <v>4822000</v>
      </c>
      <c r="H264" s="109"/>
      <c r="I264" s="121">
        <f>+I263+G264</f>
        <v>123359732</v>
      </c>
      <c r="J264" s="109"/>
      <c r="K264" s="109">
        <v>68</v>
      </c>
      <c r="L264" s="109"/>
      <c r="M264" s="121">
        <v>45589466</v>
      </c>
    </row>
    <row r="265" spans="1:13" ht="13.5" thickBot="1">
      <c r="A265" s="109"/>
      <c r="B265" s="109" t="s">
        <v>282</v>
      </c>
      <c r="C265" s="109"/>
      <c r="D265" s="109"/>
      <c r="E265" s="109"/>
      <c r="F265" s="109"/>
      <c r="G265" s="124">
        <f>SUM(G261:G264)</f>
        <v>123359732</v>
      </c>
      <c r="H265" s="109"/>
      <c r="I265" s="109"/>
      <c r="J265" s="109"/>
      <c r="K265" s="169">
        <f>SUM(K261:K264)</f>
        <v>184</v>
      </c>
      <c r="L265" s="169"/>
      <c r="M265" s="124">
        <f>SUM(M261:M264)</f>
        <v>118757112</v>
      </c>
    </row>
    <row r="266" spans="1:13" ht="14.25" customHeight="1" thickTop="1">
      <c r="A266" s="109"/>
      <c r="B266" s="109"/>
      <c r="C266" s="109"/>
      <c r="D266" s="109"/>
      <c r="E266" s="109"/>
      <c r="F266" s="109"/>
      <c r="G266" s="109"/>
      <c r="H266" s="109"/>
      <c r="I266" s="109"/>
      <c r="J266" s="109"/>
      <c r="K266" s="109"/>
      <c r="L266" s="109"/>
      <c r="M266" s="109"/>
    </row>
    <row r="267" spans="1:13" ht="12.75">
      <c r="A267" s="109">
        <v>34</v>
      </c>
      <c r="B267" s="108" t="s">
        <v>272</v>
      </c>
      <c r="C267" s="109"/>
      <c r="D267" s="109"/>
      <c r="E267" s="109"/>
      <c r="F267" s="109"/>
      <c r="G267" s="109"/>
      <c r="H267" s="109"/>
      <c r="I267" s="109"/>
      <c r="J267" s="109"/>
      <c r="K267" s="109"/>
      <c r="L267" s="109"/>
      <c r="M267" s="109"/>
    </row>
    <row r="268" spans="1:13" ht="12.75">
      <c r="A268" s="109"/>
      <c r="B268" s="207" t="s">
        <v>284</v>
      </c>
      <c r="C268" s="207"/>
      <c r="D268" s="207"/>
      <c r="E268" s="207"/>
      <c r="F268" s="207"/>
      <c r="G268" s="207"/>
      <c r="H268" s="207"/>
      <c r="I268" s="207"/>
      <c r="J268" s="207"/>
      <c r="K268" s="207"/>
      <c r="L268" s="207"/>
      <c r="M268" s="207"/>
    </row>
    <row r="269" spans="1:13" ht="12.75">
      <c r="A269" s="109"/>
      <c r="B269" s="207"/>
      <c r="C269" s="207"/>
      <c r="D269" s="207"/>
      <c r="E269" s="207"/>
      <c r="F269" s="207"/>
      <c r="G269" s="207"/>
      <c r="H269" s="207"/>
      <c r="I269" s="207"/>
      <c r="J269" s="207"/>
      <c r="K269" s="207"/>
      <c r="L269" s="207"/>
      <c r="M269" s="207"/>
    </row>
    <row r="270" spans="1:13" ht="12.75">
      <c r="A270" s="109"/>
      <c r="B270" s="108"/>
      <c r="C270" s="109"/>
      <c r="D270" s="109"/>
      <c r="E270" s="109"/>
      <c r="F270" s="109"/>
      <c r="G270" s="109"/>
      <c r="H270" s="109"/>
      <c r="I270" s="109"/>
      <c r="J270" s="109"/>
      <c r="K270" s="109"/>
      <c r="L270" s="109"/>
      <c r="M270" s="109"/>
    </row>
    <row r="271" spans="1:13" ht="12.75">
      <c r="A271" s="109"/>
      <c r="B271" s="109"/>
      <c r="C271" s="109"/>
      <c r="D271" s="109"/>
      <c r="E271" s="109"/>
      <c r="F271" s="109"/>
      <c r="G271" s="109"/>
      <c r="H271" s="109"/>
      <c r="I271" s="109"/>
      <c r="J271" s="109"/>
      <c r="K271" s="109"/>
      <c r="L271" s="109"/>
      <c r="M271" s="109"/>
    </row>
    <row r="272" spans="1:13" ht="12.75">
      <c r="A272" s="109"/>
      <c r="B272" s="109"/>
      <c r="C272" s="109"/>
      <c r="D272" s="109"/>
      <c r="E272" s="109"/>
      <c r="F272" s="109"/>
      <c r="G272" s="109"/>
      <c r="H272" s="109"/>
      <c r="I272" s="109"/>
      <c r="J272" s="109"/>
      <c r="K272" s="109"/>
      <c r="L272" s="109"/>
      <c r="M272" s="109"/>
    </row>
    <row r="273" spans="1:13" ht="12.75">
      <c r="A273" s="109"/>
      <c r="B273" s="109"/>
      <c r="C273" s="109"/>
      <c r="D273" s="109"/>
      <c r="E273" s="109"/>
      <c r="F273" s="109"/>
      <c r="G273" s="109"/>
      <c r="H273" s="109"/>
      <c r="I273" s="109"/>
      <c r="J273" s="109"/>
      <c r="K273" s="109"/>
      <c r="L273" s="109"/>
      <c r="M273" s="109"/>
    </row>
    <row r="274" spans="1:13" ht="12.75">
      <c r="A274" s="109"/>
      <c r="B274" s="109"/>
      <c r="C274" s="109"/>
      <c r="D274" s="109"/>
      <c r="E274" s="109"/>
      <c r="F274" s="109"/>
      <c r="G274" s="109"/>
      <c r="H274" s="109"/>
      <c r="I274" s="109"/>
      <c r="J274" s="109"/>
      <c r="K274" s="109"/>
      <c r="L274" s="109"/>
      <c r="M274" s="109"/>
    </row>
    <row r="275" spans="1:13" ht="12.75">
      <c r="A275" s="109"/>
      <c r="B275" s="109"/>
      <c r="C275" s="109"/>
      <c r="D275" s="109"/>
      <c r="E275" s="109"/>
      <c r="F275" s="109"/>
      <c r="G275" s="109"/>
      <c r="H275" s="109"/>
      <c r="I275" s="109"/>
      <c r="J275" s="109"/>
      <c r="K275" s="109"/>
      <c r="L275" s="109"/>
      <c r="M275" s="109"/>
    </row>
    <row r="276" spans="1:13" ht="12.75">
      <c r="A276" s="109"/>
      <c r="B276" s="109"/>
      <c r="C276" s="109"/>
      <c r="D276" s="109"/>
      <c r="E276" s="109"/>
      <c r="F276" s="109"/>
      <c r="G276" s="109"/>
      <c r="H276" s="109"/>
      <c r="I276" s="109"/>
      <c r="J276" s="109"/>
      <c r="K276" s="109"/>
      <c r="L276" s="109"/>
      <c r="M276" s="109"/>
    </row>
    <row r="277" spans="1:13" ht="12.75">
      <c r="A277" s="109"/>
      <c r="B277" s="109"/>
      <c r="C277" s="109"/>
      <c r="D277" s="109"/>
      <c r="E277" s="109"/>
      <c r="F277" s="109"/>
      <c r="G277" s="109"/>
      <c r="H277" s="109"/>
      <c r="I277" s="109"/>
      <c r="J277" s="109"/>
      <c r="K277" s="109"/>
      <c r="L277" s="109"/>
      <c r="M277" s="109"/>
    </row>
    <row r="278" spans="1:13" ht="12.75">
      <c r="A278" s="109"/>
      <c r="B278" s="109"/>
      <c r="C278" s="109"/>
      <c r="D278" s="109"/>
      <c r="E278" s="109"/>
      <c r="F278" s="109"/>
      <c r="G278" s="109"/>
      <c r="H278" s="109"/>
      <c r="I278" s="109"/>
      <c r="J278" s="109"/>
      <c r="K278" s="109"/>
      <c r="L278" s="109"/>
      <c r="M278" s="109"/>
    </row>
  </sheetData>
  <mergeCells count="47">
    <mergeCell ref="G37:M37"/>
    <mergeCell ref="G36:I36"/>
    <mergeCell ref="K36:M36"/>
    <mergeCell ref="B268:M269"/>
    <mergeCell ref="B47:M47"/>
    <mergeCell ref="B243:M243"/>
    <mergeCell ref="B247:M247"/>
    <mergeCell ref="B249:M249"/>
    <mergeCell ref="C54:M54"/>
    <mergeCell ref="C229:M229"/>
    <mergeCell ref="C227:M227"/>
    <mergeCell ref="C236:M236"/>
    <mergeCell ref="C239:M239"/>
    <mergeCell ref="C217:M217"/>
    <mergeCell ref="C219:M219"/>
    <mergeCell ref="C234:M234"/>
    <mergeCell ref="C232:M232"/>
    <mergeCell ref="C222:M222"/>
    <mergeCell ref="C224:M224"/>
    <mergeCell ref="B167:M167"/>
    <mergeCell ref="B210:M210"/>
    <mergeCell ref="C175:M175"/>
    <mergeCell ref="C192:M192"/>
    <mergeCell ref="C195:M195"/>
    <mergeCell ref="I177:K177"/>
    <mergeCell ref="B8:M8"/>
    <mergeCell ref="B28:M28"/>
    <mergeCell ref="B30:M30"/>
    <mergeCell ref="B15:M15"/>
    <mergeCell ref="B17:M18"/>
    <mergeCell ref="B10:M10"/>
    <mergeCell ref="B12:M12"/>
    <mergeCell ref="B254:M255"/>
    <mergeCell ref="B93:M93"/>
    <mergeCell ref="C123:M123"/>
    <mergeCell ref="B126:M126"/>
    <mergeCell ref="B127:M127"/>
    <mergeCell ref="B128:M128"/>
    <mergeCell ref="B131:M131"/>
    <mergeCell ref="B144:M144"/>
    <mergeCell ref="C214:M214"/>
    <mergeCell ref="B153:M153"/>
    <mergeCell ref="B85:M85"/>
    <mergeCell ref="B84:M84"/>
    <mergeCell ref="B49:M49"/>
    <mergeCell ref="B51:M51"/>
    <mergeCell ref="B68:M68"/>
  </mergeCells>
  <printOptions/>
  <pageMargins left="0.75" right="0.75" top="0.75" bottom="0.5" header="0.5" footer="0.5"/>
  <pageSetup fitToHeight="0" fitToWidth="1" horizontalDpi="600" verticalDpi="600" orientation="portrait" scale="80" r:id="rId1"/>
  <headerFooter alignWithMargins="0">
    <oddHeader>&amp;L&amp;"Arial,Bold"SEAL INCORPORATED BERHAD (4887-M)</oddHeader>
  </headerFooter>
  <rowBreaks count="5" manualBreakCount="5">
    <brk id="48" max="12" man="1"/>
    <brk id="90" max="12" man="1"/>
    <brk id="144" max="12" man="1"/>
    <brk id="195" max="12" man="1"/>
    <brk id="24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Ernst &amp; Young</cp:lastModifiedBy>
  <cp:lastPrinted>2003-02-25T12:41:16Z</cp:lastPrinted>
  <dcterms:created xsi:type="dcterms:W3CDTF">1999-11-13T04:02:34Z</dcterms:created>
  <dcterms:modified xsi:type="dcterms:W3CDTF">2003-02-25T16:22:22Z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2082304127</vt:i4>
  </property>
  <property fmtid="{D5CDD505-2E9C-101B-9397-08002B2CF9AE}" pid="3" name="_EmailSubject">
    <vt:lpwstr>Quarterly Report ended 31.12.2002</vt:lpwstr>
  </property>
  <property fmtid="{D5CDD505-2E9C-101B-9397-08002B2CF9AE}" pid="4" name="_AuthorEmail">
    <vt:lpwstr>audrey.ang@sib.com.my</vt:lpwstr>
  </property>
  <property fmtid="{D5CDD505-2E9C-101B-9397-08002B2CF9AE}" pid="5" name="_AuthorEmailDisplayName">
    <vt:lpwstr>Audrey Ang</vt:lpwstr>
  </property>
</Properties>
</file>